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20P4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'DATA'!$A$1:$D$202</definedName>
    <definedName name="DepKodas">'Istaiga'!$B$8</definedName>
    <definedName name="DepPavadinimas">'Istaiga'!$B$9</definedName>
    <definedName name="Dir">'Istaiga'!$B$10</definedName>
    <definedName name="Forma">'F_20P4'!$B$1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'F_20P4'!$C$1</definedName>
    <definedName name="ListFunkcija">'Funkcija'!$A$2:$A$12</definedName>
    <definedName name="ListKetvirtis">'Ketvirtis'!$A$2:$A$14</definedName>
    <definedName name="ListMetai">'Metai'!$A$2:$A$5</definedName>
    <definedName name="ListPrograma">'Programa'!$A$2:$A$6</definedName>
    <definedName name="Menuo">'F_20P4'!$D$2</definedName>
    <definedName name="Metai">'F_20P4'!$C$2</definedName>
    <definedName name="MinKodas">'Istaiga'!$B$6</definedName>
    <definedName name="MinPavadinimas">'Istaiga'!$B$7</definedName>
    <definedName name="Parametrai">'DATA'!$F$1:$N$2</definedName>
    <definedName name="_xlnm.Print_Area" localSheetId="0">'F_20P4'!$A$1:$AA$41</definedName>
    <definedName name="_xlnm.Print_Titles" localSheetId="0">'F_20P4'!$4:$7</definedName>
    <definedName name="RangeFunkcija">'Funkcija'!$A$2:$B$12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'F_20P4'!$A$1</definedName>
  </definedNames>
  <calcPr fullCalcOnLoad="1" fullPrecision="0"/>
</workbook>
</file>

<file path=xl/sharedStrings.xml><?xml version="1.0" encoding="utf-8"?>
<sst xmlns="http://schemas.openxmlformats.org/spreadsheetml/2006/main" count="1637" uniqueCount="379">
  <si>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</si>
  <si>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</si>
  <si>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</si>
  <si>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</si>
  <si>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</si>
  <si>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</si>
  <si>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</si>
  <si>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</si>
  <si>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</si>
  <si>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</si>
  <si>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</si>
  <si>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</si>
  <si>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</si>
  <si>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</si>
  <si>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</si>
  <si>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</si>
  <si>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</si>
  <si>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</si>
  <si>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</si>
  <si>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</si>
  <si>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</si>
  <si>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</si>
  <si>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</si>
  <si>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</si>
  <si>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</si>
  <si>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</si>
  <si>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</si>
  <si>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</si>
  <si>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</si>
  <si>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</si>
  <si>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</si>
  <si>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</si>
  <si>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</si>
  <si>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</si>
  <si>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</si>
  <si>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</si>
  <si>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</si>
  <si>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</si>
  <si>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</si>
  <si>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</si>
  <si>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</si>
  <si>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</si>
  <si>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</si>
  <si>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1.1.</t>
  </si>
  <si>
    <t>1.2.</t>
  </si>
  <si>
    <t>2.</t>
  </si>
  <si>
    <t>2.2.</t>
  </si>
  <si>
    <t>2.1.</t>
  </si>
  <si>
    <t>3.</t>
  </si>
  <si>
    <t>6</t>
  </si>
  <si>
    <t>7</t>
  </si>
  <si>
    <t>3.1.</t>
  </si>
  <si>
    <t>3.2.</t>
  </si>
  <si>
    <t>4.</t>
  </si>
  <si>
    <t>4.1.</t>
  </si>
  <si>
    <t>4.2.</t>
  </si>
  <si>
    <t>5.</t>
  </si>
  <si>
    <t>FINANSAVIMO SUMOS PAGAL ŠALTINĮ, TIKSLINĘ PASKIRTĮ IR JŲ POKYČIAI PER ATASKAITINĮ LAIKOTARPĮ</t>
  </si>
  <si>
    <t>20-ojo VSAFAS „Finansavimo sumos“</t>
  </si>
  <si>
    <t>4 priedas</t>
  </si>
  <si>
    <t>Per ataskaitinį laikotarpį</t>
  </si>
  <si>
    <t>9</t>
  </si>
  <si>
    <t>10</t>
  </si>
  <si>
    <t>11</t>
  </si>
  <si>
    <t>12</t>
  </si>
  <si>
    <t>13</t>
  </si>
  <si>
    <t>Finansavimo sumos</t>
  </si>
  <si>
    <t>Finansavimo sumų likutis ataskaitinio laikotarpio pradžioje</t>
  </si>
  <si>
    <t xml:space="preserve"> Finansavimo sumos (gautos), išskyrus neatlygintinai gautą turtą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</si>
  <si>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</si>
  <si>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</si>
  <si>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</si>
  <si>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</si>
  <si>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</si>
  <si>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</si>
  <si>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</si>
  <si>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</si>
  <si>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</si>
  <si>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</si>
  <si>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</si>
  <si>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</si>
  <si>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</si>
  <si>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</si>
  <si>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</si>
  <si>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VSAFAS 20P4</t>
  </si>
  <si>
    <t>14</t>
  </si>
  <si>
    <t xml:space="preserve">         Įstaigos kodas</t>
  </si>
  <si>
    <t>F_20P4</t>
  </si>
  <si>
    <t>Finansavimo sumų pergrupavimas*</t>
  </si>
  <si>
    <t>* Šioje skiltyje rodomas finansavimo sumų pergrupavimas, praėjusio ataskaitinio laikotarpio klaidų taisymas ir valiutų kurso įtaka pinigų likučiams, susijusiems su finansavimo sumomis.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</si>
  <si>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</si>
  <si>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</si>
  <si>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</si>
  <si>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</si>
  <si>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</si>
  <si>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</si>
  <si>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</si>
  <si>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</si>
  <si>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</si>
  <si>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</si>
  <si>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</si>
  <si>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</si>
  <si>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</si>
  <si>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</si>
  <si>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'F_20P4'!$C$2</t>
  </si>
  <si>
    <t>'F_20P4'!$D$2</t>
  </si>
  <si>
    <t>'F_20P4'!$A$4</t>
  </si>
  <si>
    <t>'F_20P4'!$A$6</t>
  </si>
  <si>
    <t>'F_20P4'!$C$14</t>
  </si>
  <si>
    <t>'F_20P4'!$E$14</t>
  </si>
  <si>
    <t>'F_20P4'!$G$14</t>
  </si>
  <si>
    <t>'F_20P4'!$Y$14</t>
  </si>
  <si>
    <t>'F_20P4'!$B$15</t>
  </si>
  <si>
    <t>'F_20P4'!$G$15</t>
  </si>
  <si>
    <t>'F_20P4'!$I$15</t>
  </si>
  <si>
    <t>'F_20P4'!$K$15</t>
  </si>
  <si>
    <t>'F_20P4'!$M$15</t>
  </si>
  <si>
    <t>'F_20P4'!$O$15</t>
  </si>
  <si>
    <t>'F_20P4'!$Q$15</t>
  </si>
  <si>
    <t>'F_20P4'!$S$15</t>
  </si>
  <si>
    <t>'F_20P4'!$U$15</t>
  </si>
  <si>
    <t>'F_20P4'!$W$15</t>
  </si>
  <si>
    <t>'F_20P4'!$B$16</t>
  </si>
  <si>
    <t>'F_20P4'!$C$16</t>
  </si>
  <si>
    <t>'F_20P4'!$E$16</t>
  </si>
  <si>
    <t>'F_20P4'!$G$16</t>
  </si>
  <si>
    <t>'F_20P4'!$I$16</t>
  </si>
  <si>
    <t>'F_20P4'!$K$16</t>
  </si>
  <si>
    <t>'F_20P4'!$M$16</t>
  </si>
  <si>
    <t>'F_20P4'!$O$16</t>
  </si>
  <si>
    <t>'F_20P4'!$Q$16</t>
  </si>
  <si>
    <t>'F_20P4'!$S$16</t>
  </si>
  <si>
    <t>'F_20P4'!$U$16</t>
  </si>
  <si>
    <t>'F_20P4'!$W$16</t>
  </si>
  <si>
    <t>'F_20P4'!$Y$16</t>
  </si>
  <si>
    <t>'F_20P4'!$B$17</t>
  </si>
  <si>
    <t>'F_20P4'!$C$17</t>
  </si>
  <si>
    <t>'F_20P4'!$E$17</t>
  </si>
  <si>
    <t>'F_20P4'!$G$17</t>
  </si>
  <si>
    <t>'F_20P4'!$I$17</t>
  </si>
  <si>
    <t>'F_20P4'!$K$17</t>
  </si>
  <si>
    <t>'F_20P4'!$M$17</t>
  </si>
  <si>
    <t>'F_20P4'!$O$17</t>
  </si>
  <si>
    <t>'F_20P4'!$Q$17</t>
  </si>
  <si>
    <t>'F_20P4'!$S$17</t>
  </si>
  <si>
    <t>'F_20P4'!$U$17</t>
  </si>
  <si>
    <t>'F_20P4'!$W$17</t>
  </si>
  <si>
    <t>'F_20P4'!$Y$17</t>
  </si>
  <si>
    <t>'F_20P4'!$B$18</t>
  </si>
  <si>
    <t>'F_20P4'!$C$18</t>
  </si>
  <si>
    <t>'F_20P4'!$E$18</t>
  </si>
  <si>
    <t>'F_20P4'!$G$18</t>
  </si>
  <si>
    <t>'F_20P4'!$I$18</t>
  </si>
  <si>
    <t>'F_20P4'!$K$18</t>
  </si>
  <si>
    <t>'F_20P4'!$M$18</t>
  </si>
  <si>
    <t>'F_20P4'!$O$18</t>
  </si>
  <si>
    <t>'F_20P4'!$Q$18</t>
  </si>
  <si>
    <t>'F_20P4'!$S$18</t>
  </si>
  <si>
    <t>'F_20P4'!$U$18</t>
  </si>
  <si>
    <t>'F_20P4'!$W$18</t>
  </si>
  <si>
    <t>'F_20P4'!$Y$18</t>
  </si>
  <si>
    <t>'F_20P4'!$B$19</t>
  </si>
  <si>
    <t>'F_20P4'!$C$19</t>
  </si>
  <si>
    <t>'F_20P4'!$E$19</t>
  </si>
  <si>
    <t>'F_20P4'!$G$19</t>
  </si>
  <si>
    <t>'F_20P4'!$I$19</t>
  </si>
  <si>
    <t>'F_20P4'!$K$19</t>
  </si>
  <si>
    <t>'F_20P4'!$M$19</t>
  </si>
  <si>
    <t>'F_20P4'!$O$19</t>
  </si>
  <si>
    <t>'F_20P4'!$Q$19</t>
  </si>
  <si>
    <t>'F_20P4'!$S$19</t>
  </si>
  <si>
    <t>'F_20P4'!$U$19</t>
  </si>
  <si>
    <t>'F_20P4'!$W$19</t>
  </si>
  <si>
    <t>'F_20P4'!$Y$19</t>
  </si>
  <si>
    <t>'F_20P4'!$B$20</t>
  </si>
  <si>
    <t>'F_20P4'!$C$20</t>
  </si>
  <si>
    <t>'F_20P4'!$E$20</t>
  </si>
  <si>
    <t>'F_20P4'!$G$20</t>
  </si>
  <si>
    <t>'F_20P4'!$I$20</t>
  </si>
  <si>
    <t>'F_20P4'!$K$20</t>
  </si>
  <si>
    <t>'F_20P4'!$M$20</t>
  </si>
  <si>
    <t>'F_20P4'!$O$20</t>
  </si>
  <si>
    <t>'F_20P4'!$Q$20</t>
  </si>
  <si>
    <t>'F_20P4'!$S$20</t>
  </si>
  <si>
    <t>'F_20P4'!$U$20</t>
  </si>
  <si>
    <t>'F_20P4'!$W$20</t>
  </si>
  <si>
    <t>'F_20P4'!$Y$20</t>
  </si>
  <si>
    <t>'F_20P4'!$B$21</t>
  </si>
  <si>
    <t>'F_20P4'!$C$21</t>
  </si>
  <si>
    <t>'F_20P4'!$E$21</t>
  </si>
  <si>
    <t>'F_20P4'!$G$21</t>
  </si>
  <si>
    <t>'F_20P4'!$I$21</t>
  </si>
  <si>
    <t>'F_20P4'!$K$21</t>
  </si>
  <si>
    <t>'F_20P4'!$M$21</t>
  </si>
  <si>
    <t>'F_20P4'!$O$21</t>
  </si>
  <si>
    <t>'F_20P4'!$Q$21</t>
  </si>
  <si>
    <t>'F_20P4'!$S$21</t>
  </si>
  <si>
    <t>'F_20P4'!$U$21</t>
  </si>
  <si>
    <t>'F_20P4'!$W$21</t>
  </si>
  <si>
    <t>'F_20P4'!$Y$21</t>
  </si>
  <si>
    <t>'F_20P4'!$B$22</t>
  </si>
  <si>
    <t>'F_20P4'!$C$22</t>
  </si>
  <si>
    <t>'F_20P4'!$E$22</t>
  </si>
  <si>
    <t>'F_20P4'!$G$22</t>
  </si>
  <si>
    <t>'F_20P4'!$I$22</t>
  </si>
  <si>
    <t>'F_20P4'!$K$22</t>
  </si>
  <si>
    <t>'F_20P4'!$M$22</t>
  </si>
  <si>
    <t>'F_20P4'!$O$22</t>
  </si>
  <si>
    <t>'F_20P4'!$Q$22</t>
  </si>
  <si>
    <t>'F_20P4'!$S$22</t>
  </si>
  <si>
    <t>'F_20P4'!$U$22</t>
  </si>
  <si>
    <t>'F_20P4'!$W$22</t>
  </si>
  <si>
    <t>'F_20P4'!$Y$22</t>
  </si>
  <si>
    <t>'F_20P4'!$B$23</t>
  </si>
  <si>
    <t>'F_20P4'!$C$23</t>
  </si>
  <si>
    <t>'F_20P4'!$E$23</t>
  </si>
  <si>
    <t>'F_20P4'!$G$23</t>
  </si>
  <si>
    <t>'F_20P4'!$I$23</t>
  </si>
  <si>
    <t>'F_20P4'!$K$23</t>
  </si>
  <si>
    <t>'F_20P4'!$M$23</t>
  </si>
  <si>
    <t>'F_20P4'!$O$23</t>
  </si>
  <si>
    <t>'F_20P4'!$Q$23</t>
  </si>
  <si>
    <t>'F_20P4'!$S$23</t>
  </si>
  <si>
    <t>'F_20P4'!$U$23</t>
  </si>
  <si>
    <t>'F_20P4'!$W$23</t>
  </si>
  <si>
    <t>'F_20P4'!$Y$23</t>
  </si>
  <si>
    <t>'F_20P4'!$B$24</t>
  </si>
  <si>
    <t>'F_20P4'!$C$24</t>
  </si>
  <si>
    <t>'F_20P4'!$E$24</t>
  </si>
  <si>
    <t>'F_20P4'!$G$24</t>
  </si>
  <si>
    <t>'F_20P4'!$I$24</t>
  </si>
  <si>
    <t>'F_20P4'!$K$24</t>
  </si>
  <si>
    <t>'F_20P4'!$M$24</t>
  </si>
  <si>
    <t>'F_20P4'!$O$24</t>
  </si>
  <si>
    <t>'F_20P4'!$Q$24</t>
  </si>
  <si>
    <t>'F_20P4'!$S$24</t>
  </si>
  <si>
    <t>'F_20P4'!$U$24</t>
  </si>
  <si>
    <t>'F_20P4'!$W$24</t>
  </si>
  <si>
    <t>'F_20P4'!$Y$24</t>
  </si>
  <si>
    <t>'F_20P4'!$B$25</t>
  </si>
  <si>
    <t>'F_20P4'!$C$25</t>
  </si>
  <si>
    <t>'F_20P4'!$E$25</t>
  </si>
  <si>
    <t>'F_20P4'!$G$25</t>
  </si>
  <si>
    <t>'F_20P4'!$I$25</t>
  </si>
  <si>
    <t>'F_20P4'!$K$25</t>
  </si>
  <si>
    <t>'F_20P4'!$M$25</t>
  </si>
  <si>
    <t>'F_20P4'!$O$25</t>
  </si>
  <si>
    <t>'F_20P4'!$Q$25</t>
  </si>
  <si>
    <t>'F_20P4'!$S$25</t>
  </si>
  <si>
    <t>'F_20P4'!$U$25</t>
  </si>
  <si>
    <t>'F_20P4'!$W$25</t>
  </si>
  <si>
    <t>'F_20P4'!$Y$25</t>
  </si>
  <si>
    <t>'F_20P4'!$B$26</t>
  </si>
  <si>
    <t>'F_20P4'!$C$26</t>
  </si>
  <si>
    <t>'F_20P4'!$E$26</t>
  </si>
  <si>
    <t>'F_20P4'!$G$26</t>
  </si>
  <si>
    <t>'F_20P4'!$I$26</t>
  </si>
  <si>
    <t>'F_20P4'!$K$26</t>
  </si>
  <si>
    <t>'F_20P4'!$M$26</t>
  </si>
  <si>
    <t>'F_20P4'!$O$26</t>
  </si>
  <si>
    <t>'F_20P4'!$Q$26</t>
  </si>
  <si>
    <t>'F_20P4'!$S$26</t>
  </si>
  <si>
    <t>'F_20P4'!$U$26</t>
  </si>
  <si>
    <t>'F_20P4'!$W$26</t>
  </si>
  <si>
    <t>'F_20P4'!$Y$26</t>
  </si>
  <si>
    <t>'F_20P4'!$B$27</t>
  </si>
  <si>
    <t>'F_20P4'!$C$27</t>
  </si>
  <si>
    <t>'F_20P4'!$E$27</t>
  </si>
  <si>
    <t>'F_20P4'!$G$27</t>
  </si>
  <si>
    <t>'F_20P4'!$I$27</t>
  </si>
  <si>
    <t>'F_20P4'!$K$27</t>
  </si>
  <si>
    <t>'F_20P4'!$M$27</t>
  </si>
  <si>
    <t>'F_20P4'!$O$27</t>
  </si>
  <si>
    <t>'F_20P4'!$Q$27</t>
  </si>
  <si>
    <t>'F_20P4'!$S$27</t>
  </si>
  <si>
    <t>'F_20P4'!$U$27</t>
  </si>
  <si>
    <t>'F_20P4'!$W$27</t>
  </si>
  <si>
    <t>'F_20P4'!$Y$27</t>
  </si>
  <si>
    <t>'F_20P4'!$B$28</t>
  </si>
  <si>
    <t>'F_20P4'!$C$28</t>
  </si>
  <si>
    <t>'F_20P4'!$E$28</t>
  </si>
  <si>
    <t>'F_20P4'!$G$28</t>
  </si>
  <si>
    <t>'F_20P4'!$I$28</t>
  </si>
  <si>
    <t>'F_20P4'!$K$28</t>
  </si>
  <si>
    <t>'F_20P4'!$M$28</t>
  </si>
  <si>
    <t>'F_20P4'!$O$28</t>
  </si>
  <si>
    <t>'F_20P4'!$Q$28</t>
  </si>
  <si>
    <t>'F_20P4'!$S$28</t>
  </si>
  <si>
    <t>'F_20P4'!$U$28</t>
  </si>
  <si>
    <t>'F_20P4'!$W$28</t>
  </si>
  <si>
    <t>'F_20P4'!$Y$28</t>
  </si>
  <si>
    <t>'F_20P4'!$B$29</t>
  </si>
  <si>
    <t>'F_20P4'!$C$29</t>
  </si>
  <si>
    <t>'F_20P4'!$E$29</t>
  </si>
  <si>
    <t>'F_20P4'!$G$29</t>
  </si>
  <si>
    <t>'F_20P4'!$I$29</t>
  </si>
  <si>
    <t>'F_20P4'!$K$29</t>
  </si>
  <si>
    <t>'F_20P4'!$M$29</t>
  </si>
  <si>
    <t>'F_20P4'!$O$29</t>
  </si>
  <si>
    <t>'F_20P4'!$Q$29</t>
  </si>
  <si>
    <t>'F_20P4'!$S$29</t>
  </si>
  <si>
    <t>'F_20P4'!$U$29</t>
  </si>
  <si>
    <t>'F_20P4'!$W$29</t>
  </si>
  <si>
    <t>'F_20P4'!$Y$29</t>
  </si>
  <si>
    <t>'F_20P4'!$Z$31</t>
  </si>
  <si>
    <t/>
  </si>
  <si>
    <t>2017</t>
  </si>
  <si>
    <t>kovo 31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</si>
  <si>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</si>
  <si>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</si>
  <si>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</si>
  <si>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</si>
  <si>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</si>
  <si>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</si>
  <si>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</si>
  <si>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</si>
  <si>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</si>
  <si>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</si>
  <si>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</si>
  <si>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</si>
  <si>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</si>
  <si>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</si>
  <si>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</si>
  <si>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</si>
  <si>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</si>
  <si>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</si>
  <si>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</si>
  <si>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</si>
  <si>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09.03.01.01</t>
  </si>
  <si>
    <t xml:space="preserve">Profesinės mokyklos </t>
  </si>
  <si>
    <t>09.04.01.01</t>
  </si>
  <si>
    <t xml:space="preserve">Kolegijos </t>
  </si>
  <si>
    <t>09.05.01.01</t>
  </si>
  <si>
    <t xml:space="preserve">Neformalusis vaikų švietimas 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</si>
  <si>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</si>
  <si>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</si>
  <si>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</si>
  <si>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</si>
  <si>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</si>
  <si>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</si>
  <si>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</si>
  <si>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</si>
  <si>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</si>
  <si>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</si>
  <si>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</si>
  <si>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</si>
  <si>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</si>
  <si>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</si>
  <si>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</si>
  <si>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</si>
  <si>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</si>
  <si>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</si>
  <si>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</si>
  <si>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</si>
  <si>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</si>
  <si>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</si>
  <si>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</si>
  <si>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</si>
  <si>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</si>
  <si>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</si>
  <si>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</si>
  <si>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</si>
  <si>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</si>
  <si>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</si>
  <si>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</si>
  <si>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</si>
  <si>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</si>
  <si>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</si>
  <si>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</si>
  <si>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</si>
  <si>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</si>
  <si>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</si>
  <si>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</si>
  <si>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</si>
  <si>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</si>
  <si>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2015</t>
  </si>
  <si>
    <t>2016</t>
  </si>
  <si>
    <t>2018</t>
  </si>
  <si>
    <t>f2c42006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</si>
</sst>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59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23"/>
      <name val="Times New Roman"/>
      <family val="1"/>
    </font>
    <font>
      <sz val="10"/>
      <name val="Arial"/>
      <family val="0"/>
    </font>
    <font>
      <i/>
      <sz val="8"/>
      <color indexed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34" borderId="0" xfId="48" applyFont="1" applyFill="1" applyProtection="1">
      <alignment/>
      <protection/>
    </xf>
    <xf numFmtId="0" fontId="5" fillId="34" borderId="0" xfId="48" applyFont="1" applyFill="1" applyBorder="1" applyAlignment="1" applyProtection="1">
      <alignment horizontal="justify" vertical="top"/>
      <protection/>
    </xf>
    <xf numFmtId="0" fontId="5" fillId="34" borderId="0" xfId="48" applyFont="1" applyFill="1" applyBorder="1" applyProtection="1">
      <alignment/>
      <protection/>
    </xf>
    <xf numFmtId="0" fontId="7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8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34" borderId="0" xfId="48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34" borderId="0" xfId="48" applyFont="1" applyFill="1" applyBorder="1" applyAlignment="1" applyProtection="1">
      <alignment horizontal="center"/>
      <protection/>
    </xf>
    <xf numFmtId="49" fontId="7" fillId="34" borderId="0" xfId="48" applyNumberFormat="1" applyFont="1" applyFill="1" applyAlignment="1" applyProtection="1">
      <alignment horizontal="right" vertical="center"/>
      <protection locked="0"/>
    </xf>
    <xf numFmtId="0" fontId="7" fillId="34" borderId="0" xfId="48" applyFont="1" applyFill="1" applyAlignment="1" applyProtection="1">
      <alignment horizontal="left" vertical="center"/>
      <protection locked="0"/>
    </xf>
    <xf numFmtId="0" fontId="17" fillId="34" borderId="0" xfId="48" applyFont="1" applyFill="1" applyBorder="1" applyAlignment="1" applyProtection="1">
      <alignment horizontal="right" vertical="center"/>
      <protection/>
    </xf>
    <xf numFmtId="0" fontId="11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3" fillId="34" borderId="0" xfId="48" applyFont="1" applyFill="1" applyBorder="1" applyAlignment="1">
      <alignment vertical="center" wrapText="1"/>
      <protection/>
    </xf>
    <xf numFmtId="0" fontId="2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2" fillId="36" borderId="10" xfId="48" applyNumberFormat="1" applyFont="1" applyFill="1" applyBorder="1" applyAlignment="1" applyProtection="1">
      <alignment vertical="center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0" fillId="34" borderId="0" xfId="48" applyNumberFormat="1" applyFont="1" applyFill="1" applyBorder="1" applyAlignment="1" applyProtection="1">
      <alignment horizontal="right" vertical="top"/>
      <protection locked="0"/>
    </xf>
    <xf numFmtId="0" fontId="2" fillId="34" borderId="0" xfId="48" applyFont="1" applyFill="1" applyBorder="1" applyAlignment="1" applyProtection="1">
      <alignment horizontal="right" vertical="top" indent="2"/>
      <protection/>
    </xf>
    <xf numFmtId="180" fontId="3" fillId="34" borderId="11" xfId="48" applyNumberFormat="1" applyFont="1" applyFill="1" applyBorder="1" applyAlignment="1" applyProtection="1">
      <alignment vertical="center"/>
      <protection locked="0"/>
    </xf>
    <xf numFmtId="180" fontId="3" fillId="34" borderId="0" xfId="48" applyNumberFormat="1" applyFont="1" applyFill="1" applyBorder="1" applyAlignment="1" applyProtection="1">
      <alignment vertical="center"/>
      <protection locked="0"/>
    </xf>
    <xf numFmtId="0" fontId="3" fillId="35" borderId="12" xfId="48" applyFont="1" applyFill="1" applyBorder="1" applyAlignment="1" applyProtection="1">
      <alignment/>
      <protection/>
    </xf>
    <xf numFmtId="0" fontId="3" fillId="35" borderId="12" xfId="48" applyFont="1" applyFill="1" applyBorder="1" applyAlignment="1" applyProtection="1">
      <alignment/>
      <protection locked="0"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2" fillId="34" borderId="0" xfId="48" applyNumberFormat="1" applyFont="1" applyFill="1" applyBorder="1" applyAlignment="1" applyProtection="1">
      <alignment horizontal="center"/>
      <protection/>
    </xf>
    <xf numFmtId="0" fontId="21" fillId="36" borderId="10" xfId="48" applyFont="1" applyFill="1" applyBorder="1" applyAlignment="1">
      <alignment horizontal="left" vertical="top" wrapText="1" indent="1"/>
      <protection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49" fontId="19" fillId="0" borderId="10" xfId="4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3" fillId="34" borderId="11" xfId="48" applyFont="1" applyFill="1" applyBorder="1" applyAlignment="1" applyProtection="1">
      <alignment horizontal="center"/>
      <protection/>
    </xf>
    <xf numFmtId="0" fontId="3" fillId="35" borderId="12" xfId="48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/>
    </xf>
    <xf numFmtId="0" fontId="5" fillId="34" borderId="10" xfId="48" applyFont="1" applyFill="1" applyBorder="1" applyAlignment="1" applyProtection="1">
      <alignment horizontal="justify" vertical="top"/>
      <protection/>
    </xf>
    <xf numFmtId="0" fontId="5" fillId="34" borderId="10" xfId="48" applyFont="1" applyFill="1" applyBorder="1" applyProtection="1">
      <alignment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vertical="center"/>
    </xf>
    <xf numFmtId="0" fontId="0" fillId="0" borderId="0" xfId="0" applyAlignment="1" quotePrefix="1">
      <alignment/>
    </xf>
    <xf numFmtId="4" fontId="21" fillId="0" borderId="10" xfId="48" applyNumberFormat="1" applyFont="1" applyFill="1" applyBorder="1" applyAlignment="1" applyProtection="1">
      <alignment horizontal="center" vertical="center" shrinkToFit="1"/>
      <protection locked="0"/>
    </xf>
    <xf numFmtId="4" fontId="21" fillId="36" borderId="10" xfId="48" applyNumberFormat="1" applyFont="1" applyFill="1" applyBorder="1" applyAlignment="1" applyProtection="1">
      <alignment horizontal="center" vertical="center" shrinkToFit="1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4" fontId="19" fillId="35" borderId="10" xfId="48" applyNumberFormat="1" applyFont="1" applyFill="1" applyBorder="1" applyAlignment="1" applyProtection="1">
      <alignment horizontal="center" vertical="center" shrinkToFit="1"/>
      <protection/>
    </xf>
    <xf numFmtId="0" fontId="2" fillId="34" borderId="0" xfId="48" applyFont="1" applyFill="1" applyAlignment="1" applyProtection="1">
      <alignment vertical="center" wrapText="1"/>
      <protection/>
    </xf>
    <xf numFmtId="0" fontId="2" fillId="34" borderId="0" xfId="48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right" vertical="center"/>
      <protection/>
    </xf>
    <xf numFmtId="0" fontId="19" fillId="34" borderId="0" xfId="48" applyFont="1" applyFill="1" applyAlignment="1" applyProtection="1">
      <alignment horizontal="center" vertical="top"/>
      <protection/>
    </xf>
    <xf numFmtId="0" fontId="18" fillId="35" borderId="12" xfId="48" applyFont="1" applyFill="1" applyBorder="1" applyAlignment="1" applyProtection="1">
      <alignment horizontal="center" shrinkToFit="1"/>
      <protection/>
    </xf>
    <xf numFmtId="0" fontId="16" fillId="34" borderId="11" xfId="48" applyFont="1" applyFill="1" applyBorder="1" applyAlignment="1" applyProtection="1">
      <alignment horizontal="center" vertical="top"/>
      <protection/>
    </xf>
    <xf numFmtId="0" fontId="3" fillId="35" borderId="12" xfId="48" applyFont="1" applyFill="1" applyBorder="1" applyAlignment="1" applyProtection="1">
      <alignment horizontal="center" shrinkToFit="1"/>
      <protection/>
    </xf>
    <xf numFmtId="49" fontId="2" fillId="36" borderId="13" xfId="48" applyNumberFormat="1" applyFont="1" applyFill="1" applyBorder="1" applyAlignment="1" applyProtection="1">
      <alignment horizontal="center" vertical="center"/>
      <protection/>
    </xf>
    <xf numFmtId="49" fontId="2" fillId="36" borderId="14" xfId="48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0" fontId="3" fillId="34" borderId="0" xfId="48" applyNumberFormat="1" applyFont="1" applyFill="1" applyBorder="1" applyAlignment="1" applyProtection="1">
      <alignment horizontal="center" vertical="center"/>
      <protection locked="0"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18" fillId="36" borderId="15" xfId="48" applyNumberFormat="1" applyFont="1" applyFill="1" applyBorder="1" applyAlignment="1" applyProtection="1">
      <alignment horizontal="center" vertical="center" wrapText="1"/>
      <protection/>
    </xf>
    <xf numFmtId="49" fontId="18" fillId="36" borderId="16" xfId="48" applyNumberFormat="1" applyFont="1" applyFill="1" applyBorder="1" applyAlignment="1" applyProtection="1">
      <alignment horizontal="center" vertical="center" wrapText="1"/>
      <protection/>
    </xf>
    <xf numFmtId="49" fontId="18" fillId="36" borderId="17" xfId="48" applyNumberFormat="1" applyFont="1" applyFill="1" applyBorder="1" applyAlignment="1" applyProtection="1">
      <alignment horizontal="center" vertical="center" wrapText="1"/>
      <protection/>
    </xf>
    <xf numFmtId="49" fontId="18" fillId="36" borderId="18" xfId="48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552450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314325</xdr:colOff>
      <xdr:row>9</xdr:row>
      <xdr:rowOff>9525</xdr:rowOff>
    </xdr:from>
    <xdr:to>
      <xdr:col>10</xdr:col>
      <xdr:colOff>266700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495300</xdr:colOff>
      <xdr:row>9</xdr:row>
      <xdr:rowOff>0</xdr:rowOff>
    </xdr:from>
    <xdr:to>
      <xdr:col>13</xdr:col>
      <xdr:colOff>342900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219075</xdr:colOff>
      <xdr:row>9</xdr:row>
      <xdr:rowOff>0</xdr:rowOff>
    </xdr:from>
    <xdr:to>
      <xdr:col>10</xdr:col>
      <xdr:colOff>476250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40"/>
  <sheetViews>
    <sheetView showGridLines="0" showZeros="0" zoomScale="75" zoomScaleNormal="75" zoomScalePageLayoutView="0" workbookViewId="0" topLeftCell="A4">
      <selection activeCell="P11" sqref="P10:P11"/>
    </sheetView>
  </sheetViews>
  <sheetFormatPr defaultColWidth="0" defaultRowHeight="0" customHeight="1" zeroHeight="1"/>
  <cols>
    <col min="1" max="1" width="7.83203125" style="0" customWidth="1"/>
    <col min="2" max="2" width="3.16015625" style="0" hidden="1" customWidth="1"/>
    <col min="3" max="3" width="45" style="0" customWidth="1"/>
    <col min="4" max="4" width="5.16015625" style="0" hidden="1" customWidth="1"/>
    <col min="5" max="26" width="8.83203125" style="0" customWidth="1"/>
    <col min="27" max="27" width="0.1640625" style="10" customWidth="1"/>
    <col min="28" max="38" width="3.33203125" style="10" hidden="1" customWidth="1"/>
    <col min="39" max="39" width="9.16015625" style="10" hidden="1" customWidth="1"/>
    <col min="40" max="40" width="10.83203125" style="10" hidden="1" customWidth="1"/>
    <col min="41" max="16384" width="9.33203125" style="10" hidden="1" customWidth="1"/>
  </cols>
  <sheetData>
    <row r="1" spans="1:26" ht="21.75" customHeight="1">
      <c r="A1" s="9">
        <v>285</v>
      </c>
      <c r="B1" s="6" t="s">
        <v>84</v>
      </c>
      <c r="C1" s="9"/>
      <c r="W1" s="69" t="s">
        <v>58</v>
      </c>
      <c r="X1" s="69"/>
      <c r="Y1" s="69"/>
      <c r="Z1" s="69"/>
    </row>
    <row r="2" spans="1:26" ht="20.25" customHeight="1">
      <c r="A2" s="9"/>
      <c r="B2" s="9"/>
      <c r="C2" s="25" t="s">
        <v>306</v>
      </c>
      <c r="D2" s="26" t="s">
        <v>307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70" t="s">
        <v>59</v>
      </c>
      <c r="X2" s="70"/>
      <c r="Y2" s="70"/>
      <c r="Z2" s="70"/>
    </row>
    <row r="3" spans="1:26" ht="41.25" customHeight="1" hidden="1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5" customHeight="1">
      <c r="A4" s="74" t="str">
        <f>IstaigosPavadinimas</f>
        <v>Kaišiadorių technologijų ir verslo mokykla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8.75" customHeight="1">
      <c r="A5" s="75" t="s">
        <v>30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5" customHeight="1">
      <c r="A6" s="76" t="str">
        <f>IstaigosRegKodas</f>
        <v>Girelės 57, Kaišiadorys   190804361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18.75" customHeight="1">
      <c r="A7" s="75" t="s">
        <v>31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3.75" customHeight="1">
      <c r="A8" s="36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4.25" customHeight="1">
      <c r="A9" s="73" t="s">
        <v>57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4:9" ht="18" customHeight="1">
      <c r="D10" s="38" t="s">
        <v>33</v>
      </c>
      <c r="G10" s="72" t="s">
        <v>32</v>
      </c>
      <c r="H10" s="72"/>
      <c r="I10" s="72"/>
    </row>
    <row r="11" spans="4:25" ht="12" customHeight="1">
      <c r="D11" s="28" t="s">
        <v>27</v>
      </c>
      <c r="E11" s="5"/>
      <c r="I11" s="5"/>
      <c r="K11" s="39"/>
      <c r="M11" s="5"/>
      <c r="O11" s="5"/>
      <c r="Q11" s="5"/>
      <c r="S11" s="5"/>
      <c r="U11" s="5"/>
      <c r="W11" s="5"/>
      <c r="Y11" s="5"/>
    </row>
    <row r="12" ht="10.5" customHeight="1">
      <c r="K12" s="40" t="s">
        <v>26</v>
      </c>
    </row>
    <row r="13" spans="1:26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  <c r="V13" s="27"/>
      <c r="X13" s="27"/>
      <c r="Z13" s="27"/>
    </row>
    <row r="14" spans="1:26" ht="14.25" customHeight="1">
      <c r="A14" s="82" t="s">
        <v>0</v>
      </c>
      <c r="B14" s="55"/>
      <c r="C14" s="82" t="s">
        <v>66</v>
      </c>
      <c r="D14" s="56"/>
      <c r="E14" s="84" t="s">
        <v>67</v>
      </c>
      <c r="F14" s="85"/>
      <c r="G14" s="88" t="s">
        <v>60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4" t="s">
        <v>76</v>
      </c>
      <c r="Z14" s="85"/>
    </row>
    <row r="15" spans="1:26" ht="95.25" customHeight="1">
      <c r="A15" s="82"/>
      <c r="B15" s="32" t="s">
        <v>0</v>
      </c>
      <c r="C15" s="82"/>
      <c r="D15" s="33" t="s">
        <v>36</v>
      </c>
      <c r="E15" s="86"/>
      <c r="F15" s="87"/>
      <c r="G15" s="83" t="s">
        <v>68</v>
      </c>
      <c r="H15" s="83"/>
      <c r="I15" s="83" t="s">
        <v>88</v>
      </c>
      <c r="J15" s="83"/>
      <c r="K15" s="83" t="s">
        <v>69</v>
      </c>
      <c r="L15" s="83"/>
      <c r="M15" s="83" t="s">
        <v>70</v>
      </c>
      <c r="N15" s="83"/>
      <c r="O15" s="83" t="s">
        <v>71</v>
      </c>
      <c r="P15" s="83"/>
      <c r="Q15" s="83" t="s">
        <v>72</v>
      </c>
      <c r="R15" s="83"/>
      <c r="S15" s="83" t="s">
        <v>73</v>
      </c>
      <c r="T15" s="83"/>
      <c r="U15" s="83" t="s">
        <v>74</v>
      </c>
      <c r="V15" s="83"/>
      <c r="W15" s="83" t="s">
        <v>75</v>
      </c>
      <c r="X15" s="83"/>
      <c r="Y15" s="86"/>
      <c r="Z15" s="87"/>
    </row>
    <row r="16" spans="1:26" ht="7.5" customHeight="1">
      <c r="A16" s="35">
        <v>1</v>
      </c>
      <c r="B16" s="34">
        <v>1</v>
      </c>
      <c r="C16" s="35" t="s">
        <v>35</v>
      </c>
      <c r="D16" s="35">
        <v>2</v>
      </c>
      <c r="E16" s="67" t="s">
        <v>38</v>
      </c>
      <c r="F16" s="67"/>
      <c r="G16" s="67" t="s">
        <v>39</v>
      </c>
      <c r="H16" s="67"/>
      <c r="I16" s="67" t="s">
        <v>40</v>
      </c>
      <c r="J16" s="67"/>
      <c r="K16" s="67" t="s">
        <v>49</v>
      </c>
      <c r="L16" s="67"/>
      <c r="M16" s="77" t="s">
        <v>50</v>
      </c>
      <c r="N16" s="78"/>
      <c r="O16" s="67" t="s">
        <v>41</v>
      </c>
      <c r="P16" s="67"/>
      <c r="Q16" s="67" t="s">
        <v>61</v>
      </c>
      <c r="R16" s="67"/>
      <c r="S16" s="67" t="s">
        <v>62</v>
      </c>
      <c r="T16" s="67"/>
      <c r="U16" s="77" t="s">
        <v>63</v>
      </c>
      <c r="V16" s="78"/>
      <c r="W16" s="67" t="s">
        <v>64</v>
      </c>
      <c r="X16" s="67"/>
      <c r="Y16" s="67" t="s">
        <v>65</v>
      </c>
      <c r="Z16" s="67"/>
    </row>
    <row r="17" spans="1:26" s="51" customFormat="1" ht="68.25" customHeight="1">
      <c r="A17" s="49" t="s">
        <v>42</v>
      </c>
      <c r="B17" s="45" t="s">
        <v>35</v>
      </c>
      <c r="C17" s="57" t="s">
        <v>77</v>
      </c>
      <c r="D17" s="50"/>
      <c r="E17" s="68">
        <f>SUM(E18:E19)</f>
        <v>1195965.89</v>
      </c>
      <c r="F17" s="68"/>
      <c r="G17" s="68">
        <f>SUM(G18:G19)</f>
        <v>198950.03</v>
      </c>
      <c r="H17" s="68"/>
      <c r="I17" s="68">
        <f>SUM(I18:I19)</f>
        <v>0</v>
      </c>
      <c r="J17" s="68"/>
      <c r="K17" s="68">
        <f>SUM(K18:K19)</f>
        <v>0</v>
      </c>
      <c r="L17" s="68"/>
      <c r="M17" s="68">
        <f>SUM(M18:M19)</f>
        <v>0</v>
      </c>
      <c r="N17" s="68"/>
      <c r="O17" s="68">
        <f>SUM(O18:O19)</f>
        <v>0</v>
      </c>
      <c r="P17" s="68"/>
      <c r="Q17" s="68">
        <f>SUM(Q18:Q19)</f>
        <v>204713.73</v>
      </c>
      <c r="R17" s="68"/>
      <c r="S17" s="68">
        <f>SUM(S18:S19)</f>
        <v>0</v>
      </c>
      <c r="T17" s="68"/>
      <c r="U17" s="68">
        <f>SUM(U18:U19)</f>
        <v>0</v>
      </c>
      <c r="V17" s="68"/>
      <c r="W17" s="68">
        <f>SUM(W18:W19)</f>
        <v>0</v>
      </c>
      <c r="X17" s="68"/>
      <c r="Y17" s="68">
        <f>SUM(Y18:Y19)</f>
        <v>1190202.19</v>
      </c>
      <c r="Z17" s="68"/>
    </row>
    <row r="18" spans="1:41" ht="15">
      <c r="A18" s="45" t="s">
        <v>43</v>
      </c>
      <c r="B18" s="45" t="s">
        <v>38</v>
      </c>
      <c r="C18" s="48" t="s">
        <v>78</v>
      </c>
      <c r="D18" s="46"/>
      <c r="E18" s="65">
        <v>1194582.87</v>
      </c>
      <c r="F18" s="65"/>
      <c r="G18" s="65">
        <v>3931.51</v>
      </c>
      <c r="H18" s="65"/>
      <c r="I18" s="65"/>
      <c r="J18" s="65"/>
      <c r="K18" s="65"/>
      <c r="L18" s="65"/>
      <c r="M18" s="65"/>
      <c r="N18" s="65"/>
      <c r="O18" s="65"/>
      <c r="P18" s="65"/>
      <c r="Q18" s="65">
        <v>8312.19</v>
      </c>
      <c r="R18" s="65"/>
      <c r="S18" s="65"/>
      <c r="T18" s="65"/>
      <c r="U18" s="65"/>
      <c r="V18" s="65"/>
      <c r="W18" s="65"/>
      <c r="X18" s="65"/>
      <c r="Y18" s="66">
        <f>E18+G18+I18+K18-M18-O18-Q18-S18-U18+W18</f>
        <v>1190202.19</v>
      </c>
      <c r="Z18" s="66"/>
      <c r="AM18" s="10" t="s">
        <v>28</v>
      </c>
      <c r="AN18" s="10" t="s">
        <v>13</v>
      </c>
      <c r="AO18" s="10" t="s">
        <v>29</v>
      </c>
    </row>
    <row r="19" spans="1:41" ht="15">
      <c r="A19" s="45" t="s">
        <v>44</v>
      </c>
      <c r="B19" s="45" t="s">
        <v>39</v>
      </c>
      <c r="C19" s="48" t="s">
        <v>79</v>
      </c>
      <c r="D19" s="46"/>
      <c r="E19" s="65">
        <v>1383.02</v>
      </c>
      <c r="F19" s="65"/>
      <c r="G19" s="65">
        <v>195018.52</v>
      </c>
      <c r="H19" s="65"/>
      <c r="I19" s="65"/>
      <c r="J19" s="65"/>
      <c r="K19" s="65"/>
      <c r="L19" s="65"/>
      <c r="M19" s="65"/>
      <c r="N19" s="65"/>
      <c r="O19" s="65"/>
      <c r="P19" s="65"/>
      <c r="Q19" s="65">
        <v>196401.54</v>
      </c>
      <c r="R19" s="65"/>
      <c r="S19" s="65"/>
      <c r="T19" s="65"/>
      <c r="U19" s="65"/>
      <c r="V19" s="65"/>
      <c r="W19" s="65"/>
      <c r="X19" s="65"/>
      <c r="Y19" s="66">
        <f>E19+G19+I19+K19-M19-O19-Q19-S19-U19+W19</f>
        <v>0</v>
      </c>
      <c r="Z19" s="66"/>
      <c r="AM19" s="10" t="s">
        <v>28</v>
      </c>
      <c r="AN19" s="10" t="s">
        <v>13</v>
      </c>
      <c r="AO19" s="10" t="s">
        <v>29</v>
      </c>
    </row>
    <row r="20" spans="1:26" s="51" customFormat="1" ht="57">
      <c r="A20" s="49" t="s">
        <v>45</v>
      </c>
      <c r="B20" s="45" t="s">
        <v>40</v>
      </c>
      <c r="C20" s="57" t="s">
        <v>80</v>
      </c>
      <c r="D20" s="50"/>
      <c r="E20" s="68">
        <f>SUM(E21:E22)</f>
        <v>3.12</v>
      </c>
      <c r="F20" s="68"/>
      <c r="G20" s="68">
        <f>SUM(G21:G22)</f>
        <v>939.84</v>
      </c>
      <c r="H20" s="68"/>
      <c r="I20" s="68">
        <f>SUM(I21:I22)</f>
        <v>0</v>
      </c>
      <c r="J20" s="68"/>
      <c r="K20" s="68">
        <f>SUM(K21:K22)</f>
        <v>0</v>
      </c>
      <c r="L20" s="68"/>
      <c r="M20" s="68">
        <f>SUM(M21:M22)</f>
        <v>0</v>
      </c>
      <c r="N20" s="68"/>
      <c r="O20" s="68">
        <f>SUM(O21:O22)</f>
        <v>0</v>
      </c>
      <c r="P20" s="68"/>
      <c r="Q20" s="68">
        <f>SUM(Q21:Q22)</f>
        <v>939.84</v>
      </c>
      <c r="R20" s="68"/>
      <c r="S20" s="68">
        <f>SUM(S21:S22)</f>
        <v>0</v>
      </c>
      <c r="T20" s="68"/>
      <c r="U20" s="68">
        <f>SUM(U21:U22)</f>
        <v>0</v>
      </c>
      <c r="V20" s="68"/>
      <c r="W20" s="68">
        <f>SUM(W21:W22)</f>
        <v>0</v>
      </c>
      <c r="X20" s="68"/>
      <c r="Y20" s="68">
        <f>SUM(Y21:Y22)</f>
        <v>3.12</v>
      </c>
      <c r="Z20" s="68"/>
    </row>
    <row r="21" spans="1:41" ht="15">
      <c r="A21" s="45" t="s">
        <v>47</v>
      </c>
      <c r="B21" s="45" t="s">
        <v>49</v>
      </c>
      <c r="C21" s="48" t="s">
        <v>78</v>
      </c>
      <c r="D21" s="46"/>
      <c r="E21" s="65">
        <v>3.12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>
        <f>E21+G21+I21+K21-M21-O21-Q21-S21-U21+W21</f>
        <v>3.12</v>
      </c>
      <c r="Z21" s="66"/>
      <c r="AM21" s="10" t="s">
        <v>28</v>
      </c>
      <c r="AN21" s="10" t="s">
        <v>13</v>
      </c>
      <c r="AO21" s="10" t="s">
        <v>29</v>
      </c>
    </row>
    <row r="22" spans="1:41" ht="15">
      <c r="A22" s="45" t="s">
        <v>46</v>
      </c>
      <c r="B22" s="45" t="s">
        <v>50</v>
      </c>
      <c r="C22" s="48" t="s">
        <v>79</v>
      </c>
      <c r="D22" s="46"/>
      <c r="E22" s="65"/>
      <c r="F22" s="65"/>
      <c r="G22" s="65">
        <v>939.84</v>
      </c>
      <c r="H22" s="65"/>
      <c r="I22" s="65"/>
      <c r="J22" s="65"/>
      <c r="K22" s="65"/>
      <c r="L22" s="65"/>
      <c r="M22" s="65"/>
      <c r="N22" s="65"/>
      <c r="O22" s="65"/>
      <c r="P22" s="65"/>
      <c r="Q22" s="65">
        <v>939.84</v>
      </c>
      <c r="R22" s="65"/>
      <c r="S22" s="65"/>
      <c r="T22" s="65"/>
      <c r="U22" s="65"/>
      <c r="V22" s="65"/>
      <c r="W22" s="65"/>
      <c r="X22" s="65"/>
      <c r="Y22" s="66">
        <f>E22+G22+I22+K22-M22-O22-Q22-S22-U22+W22</f>
        <v>0</v>
      </c>
      <c r="Z22" s="66"/>
      <c r="AM22" s="10" t="s">
        <v>28</v>
      </c>
      <c r="AN22" s="10" t="s">
        <v>13</v>
      </c>
      <c r="AO22" s="10" t="s">
        <v>29</v>
      </c>
    </row>
    <row r="23" spans="1:26" s="51" customFormat="1" ht="99.75">
      <c r="A23" s="49" t="s">
        <v>48</v>
      </c>
      <c r="B23" s="45" t="s">
        <v>41</v>
      </c>
      <c r="C23" s="57" t="s">
        <v>81</v>
      </c>
      <c r="D23" s="50"/>
      <c r="E23" s="68">
        <f>SUM(E24:E25)</f>
        <v>47146.79</v>
      </c>
      <c r="F23" s="68"/>
      <c r="G23" s="68">
        <f>SUM(G24:G25)</f>
        <v>0</v>
      </c>
      <c r="H23" s="68"/>
      <c r="I23" s="68">
        <f>SUM(I24:I25)</f>
        <v>0</v>
      </c>
      <c r="J23" s="68"/>
      <c r="K23" s="68">
        <f>SUM(K24:K25)</f>
        <v>0</v>
      </c>
      <c r="L23" s="68"/>
      <c r="M23" s="68">
        <f>SUM(M24:M25)</f>
        <v>0</v>
      </c>
      <c r="N23" s="68"/>
      <c r="O23" s="68">
        <f>SUM(O24:O25)</f>
        <v>0</v>
      </c>
      <c r="P23" s="68"/>
      <c r="Q23" s="68">
        <f>SUM(Q24:Q25)</f>
        <v>24627.7</v>
      </c>
      <c r="R23" s="68"/>
      <c r="S23" s="68">
        <f>SUM(S24:S25)</f>
        <v>0</v>
      </c>
      <c r="T23" s="68"/>
      <c r="U23" s="68">
        <f>SUM(U24:U25)</f>
        <v>0</v>
      </c>
      <c r="V23" s="68"/>
      <c r="W23" s="68">
        <f>SUM(W24:W25)</f>
        <v>0</v>
      </c>
      <c r="X23" s="68"/>
      <c r="Y23" s="68">
        <f>SUM(Y24:Y25)</f>
        <v>22519.09</v>
      </c>
      <c r="Z23" s="68"/>
    </row>
    <row r="24" spans="1:41" ht="15">
      <c r="A24" s="45" t="s">
        <v>51</v>
      </c>
      <c r="B24" s="45" t="s">
        <v>61</v>
      </c>
      <c r="C24" s="48" t="s">
        <v>78</v>
      </c>
      <c r="D24" s="46"/>
      <c r="E24" s="65">
        <v>20767.53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>
        <v>2259.82</v>
      </c>
      <c r="R24" s="65"/>
      <c r="S24" s="65"/>
      <c r="T24" s="65"/>
      <c r="U24" s="65"/>
      <c r="V24" s="65"/>
      <c r="W24" s="65"/>
      <c r="X24" s="65"/>
      <c r="Y24" s="66">
        <f>E24+G24+I24+K24-M24-O24-Q24-S24-U24+W24</f>
        <v>18507.71</v>
      </c>
      <c r="Z24" s="66"/>
      <c r="AM24" s="10" t="s">
        <v>28</v>
      </c>
      <c r="AN24" s="10" t="s">
        <v>13</v>
      </c>
      <c r="AO24" s="10" t="s">
        <v>29</v>
      </c>
    </row>
    <row r="25" spans="1:41" ht="15">
      <c r="A25" s="45" t="s">
        <v>52</v>
      </c>
      <c r="B25" s="45" t="s">
        <v>62</v>
      </c>
      <c r="C25" s="48" t="s">
        <v>79</v>
      </c>
      <c r="D25" s="46"/>
      <c r="E25" s="65">
        <v>26379.26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>
        <v>22367.88</v>
      </c>
      <c r="R25" s="65"/>
      <c r="S25" s="65"/>
      <c r="T25" s="65"/>
      <c r="U25" s="65"/>
      <c r="V25" s="65"/>
      <c r="W25" s="65"/>
      <c r="X25" s="65"/>
      <c r="Y25" s="66">
        <f>E25+G25+I25+K25-M25-O25-Q25-S25-U25+W25</f>
        <v>4011.38</v>
      </c>
      <c r="Z25" s="66"/>
      <c r="AM25" s="10" t="s">
        <v>28</v>
      </c>
      <c r="AN25" s="10" t="s">
        <v>13</v>
      </c>
      <c r="AO25" s="10" t="s">
        <v>29</v>
      </c>
    </row>
    <row r="26" spans="1:26" s="51" customFormat="1" ht="15">
      <c r="A26" s="49" t="s">
        <v>53</v>
      </c>
      <c r="B26" s="45" t="s">
        <v>63</v>
      </c>
      <c r="C26" s="57" t="s">
        <v>82</v>
      </c>
      <c r="D26" s="50"/>
      <c r="E26" s="68">
        <f>SUM(E27:E28)</f>
        <v>1470.52</v>
      </c>
      <c r="F26" s="68"/>
      <c r="G26" s="68">
        <f>SUM(G27:G28)</f>
        <v>0</v>
      </c>
      <c r="H26" s="68"/>
      <c r="I26" s="68">
        <f>SUM(I27:I28)</f>
        <v>0</v>
      </c>
      <c r="J26" s="68"/>
      <c r="K26" s="68">
        <f>SUM(K27:K28)</f>
        <v>0</v>
      </c>
      <c r="L26" s="68"/>
      <c r="M26" s="68">
        <f>SUM(M27:M28)</f>
        <v>0</v>
      </c>
      <c r="N26" s="68"/>
      <c r="O26" s="68">
        <f>SUM(O27:O28)</f>
        <v>0</v>
      </c>
      <c r="P26" s="68"/>
      <c r="Q26" s="68">
        <f>SUM(Q27:Q28)</f>
        <v>85.66</v>
      </c>
      <c r="R26" s="68"/>
      <c r="S26" s="68">
        <f>SUM(S27:S28)</f>
        <v>0</v>
      </c>
      <c r="T26" s="68"/>
      <c r="U26" s="68">
        <f>SUM(U27:U28)</f>
        <v>0</v>
      </c>
      <c r="V26" s="68"/>
      <c r="W26" s="68">
        <f>SUM(W27:W28)</f>
        <v>0</v>
      </c>
      <c r="X26" s="68"/>
      <c r="Y26" s="68">
        <f>SUM(Y27:Y28)</f>
        <v>1384.86</v>
      </c>
      <c r="Z26" s="68"/>
    </row>
    <row r="27" spans="1:41" ht="15">
      <c r="A27" s="45" t="s">
        <v>54</v>
      </c>
      <c r="B27" s="45" t="s">
        <v>64</v>
      </c>
      <c r="C27" s="48" t="s">
        <v>78</v>
      </c>
      <c r="D27" s="46"/>
      <c r="E27" s="65">
        <v>326.16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>
        <v>58.86</v>
      </c>
      <c r="R27" s="65"/>
      <c r="S27" s="65"/>
      <c r="T27" s="65"/>
      <c r="U27" s="65"/>
      <c r="V27" s="65"/>
      <c r="W27" s="65"/>
      <c r="X27" s="65"/>
      <c r="Y27" s="66">
        <f>E27+G27+I27+K27-M27-O27-Q27-S27-U27+W27</f>
        <v>267.3</v>
      </c>
      <c r="Z27" s="66"/>
      <c r="AM27" s="10" t="s">
        <v>28</v>
      </c>
      <c r="AN27" s="10" t="s">
        <v>13</v>
      </c>
      <c r="AO27" s="10" t="s">
        <v>29</v>
      </c>
    </row>
    <row r="28" spans="1:41" ht="15">
      <c r="A28" s="45" t="s">
        <v>55</v>
      </c>
      <c r="B28" s="45" t="s">
        <v>65</v>
      </c>
      <c r="C28" s="48" t="s">
        <v>79</v>
      </c>
      <c r="D28" s="46"/>
      <c r="E28" s="65">
        <v>1144.36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>
        <v>26.8</v>
      </c>
      <c r="R28" s="65"/>
      <c r="S28" s="65"/>
      <c r="T28" s="65"/>
      <c r="U28" s="65"/>
      <c r="V28" s="65"/>
      <c r="W28" s="65"/>
      <c r="X28" s="65"/>
      <c r="Y28" s="66">
        <f>E28+G28+I28+K28-M28-O28-Q28-S28-U28+W28</f>
        <v>1117.56</v>
      </c>
      <c r="Z28" s="66"/>
      <c r="AM28" s="10" t="s">
        <v>28</v>
      </c>
      <c r="AN28" s="10" t="s">
        <v>13</v>
      </c>
      <c r="AO28" s="10" t="s">
        <v>29</v>
      </c>
    </row>
    <row r="29" spans="1:26" s="51" customFormat="1" ht="15">
      <c r="A29" s="49" t="s">
        <v>56</v>
      </c>
      <c r="B29" s="45" t="s">
        <v>85</v>
      </c>
      <c r="C29" s="57" t="s">
        <v>83</v>
      </c>
      <c r="D29" s="50"/>
      <c r="E29" s="68">
        <f>E17+E20+E23+E26</f>
        <v>1244586.32</v>
      </c>
      <c r="F29" s="68"/>
      <c r="G29" s="68">
        <f>G17+G20+G23+G26</f>
        <v>199889.87</v>
      </c>
      <c r="H29" s="68"/>
      <c r="I29" s="68">
        <f>I17+I20+I23+I26</f>
        <v>0</v>
      </c>
      <c r="J29" s="68"/>
      <c r="K29" s="68">
        <f>K17+K20+K23+K26</f>
        <v>0</v>
      </c>
      <c r="L29" s="68"/>
      <c r="M29" s="68">
        <f>M17+M20+M23+M26</f>
        <v>0</v>
      </c>
      <c r="N29" s="68"/>
      <c r="O29" s="68">
        <f>O17+O20+O23+O26</f>
        <v>0</v>
      </c>
      <c r="P29" s="68"/>
      <c r="Q29" s="68">
        <f>Q17+Q20+Q23+Q26</f>
        <v>230366.93</v>
      </c>
      <c r="R29" s="68"/>
      <c r="S29" s="68">
        <f>S17+S20+S23+S26</f>
        <v>0</v>
      </c>
      <c r="T29" s="68"/>
      <c r="U29" s="68">
        <f>U17+U20+U23+U26</f>
        <v>0</v>
      </c>
      <c r="V29" s="68"/>
      <c r="W29" s="68">
        <f>W17+W20+W23+W26</f>
        <v>0</v>
      </c>
      <c r="X29" s="68"/>
      <c r="Y29" s="68">
        <f>Y17+Y20+Y23+Y26</f>
        <v>1214109.26</v>
      </c>
      <c r="Z29" s="68"/>
    </row>
    <row r="30" spans="1:41" ht="12.75" customHeight="1">
      <c r="A30" s="63" t="s">
        <v>89</v>
      </c>
      <c r="B30" s="58"/>
      <c r="C30" s="58"/>
      <c r="D30" s="5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M30" s="10" t="s">
        <v>28</v>
      </c>
      <c r="AN30" s="10" t="s">
        <v>13</v>
      </c>
      <c r="AO30" s="10" t="s">
        <v>29</v>
      </c>
    </row>
    <row r="31" spans="1:41" ht="12.7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62" t="s">
        <v>86</v>
      </c>
      <c r="Z31" s="47" t="str">
        <f>IstaigosKodas</f>
        <v>2224</v>
      </c>
      <c r="AM31" s="10" t="s">
        <v>28</v>
      </c>
      <c r="AN31" s="10" t="s">
        <v>13</v>
      </c>
      <c r="AO31" s="10" t="s">
        <v>29</v>
      </c>
    </row>
    <row r="32" spans="1:41" ht="12.75" customHeight="1">
      <c r="A32" s="6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M32" s="10" t="s">
        <v>28</v>
      </c>
      <c r="AN32" s="10" t="s">
        <v>13</v>
      </c>
      <c r="AO32" s="10" t="s">
        <v>29</v>
      </c>
    </row>
    <row r="33" spans="1:41" ht="12.75" customHeight="1" hidden="1">
      <c r="A33" s="29"/>
      <c r="B33" s="29"/>
      <c r="C33" s="30"/>
      <c r="D33" s="3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M33" s="10" t="s">
        <v>28</v>
      </c>
      <c r="AN33" s="10" t="s">
        <v>13</v>
      </c>
      <c r="AO33" s="10" t="s">
        <v>29</v>
      </c>
    </row>
    <row r="34" spans="1:41" ht="12.75" customHeight="1" hidden="1">
      <c r="A34" s="29"/>
      <c r="B34" s="29"/>
      <c r="C34" s="30"/>
      <c r="D34" s="31"/>
      <c r="E34" s="20"/>
      <c r="F34" s="17"/>
      <c r="G34" s="20"/>
      <c r="H34" s="17"/>
      <c r="I34" s="20"/>
      <c r="J34" s="17"/>
      <c r="K34" s="20"/>
      <c r="L34" s="17"/>
      <c r="M34" s="20"/>
      <c r="N34" s="17"/>
      <c r="O34" s="20"/>
      <c r="P34" s="17"/>
      <c r="Q34" s="20"/>
      <c r="R34" s="17"/>
      <c r="S34" s="20"/>
      <c r="T34" s="17"/>
      <c r="U34" s="20"/>
      <c r="V34" s="17"/>
      <c r="W34" s="20"/>
      <c r="X34" s="17"/>
      <c r="Y34" s="20"/>
      <c r="Z34" s="17"/>
      <c r="AM34" s="10" t="s">
        <v>28</v>
      </c>
      <c r="AN34" s="10" t="s">
        <v>13</v>
      </c>
      <c r="AO34" s="10" t="s">
        <v>29</v>
      </c>
    </row>
    <row r="35" spans="5:39" s="20" customFormat="1" ht="12.75" customHeight="1" hidden="1">
      <c r="E35" s="43"/>
      <c r="F35" s="53" t="str">
        <f>IstaigosVadovas</f>
        <v>Jonas Jočiūnas</v>
      </c>
      <c r="G35" s="43"/>
      <c r="H35" s="53" t="str">
        <f>IstaigosVadovas</f>
        <v>Jonas Jočiūnas</v>
      </c>
      <c r="I35" s="43"/>
      <c r="J35" s="53" t="str">
        <f>IstaigosVadovas</f>
        <v>Jonas Jočiūnas</v>
      </c>
      <c r="K35" s="43"/>
      <c r="L35" s="53" t="str">
        <f>IstaigosVadovas</f>
        <v>Jonas Jočiūnas</v>
      </c>
      <c r="M35" s="43"/>
      <c r="N35" s="43"/>
      <c r="O35" s="43"/>
      <c r="P35" s="53" t="str">
        <f>IstaigosVadovas</f>
        <v>Jonas Jočiūnas</v>
      </c>
      <c r="Q35" s="43"/>
      <c r="R35" s="53" t="str">
        <f>IstaigosVadovas</f>
        <v>Jonas Jočiūnas</v>
      </c>
      <c r="S35" s="43"/>
      <c r="T35" s="53" t="str">
        <f>IstaigosVadovas</f>
        <v>Jonas Jočiūnas</v>
      </c>
      <c r="U35" s="43"/>
      <c r="V35" s="43"/>
      <c r="W35" s="43"/>
      <c r="X35" s="53" t="str">
        <f>IstaigosVadovas</f>
        <v>Jonas Jočiūnas</v>
      </c>
      <c r="Y35" s="43"/>
      <c r="Z35" s="53" t="str">
        <f>IstaigosVadovas</f>
        <v>Jonas Jočiūnas</v>
      </c>
      <c r="AM35" s="20" t="s">
        <v>14</v>
      </c>
    </row>
    <row r="36" spans="5:26" s="20" customFormat="1" ht="12.75" customHeight="1" hidden="1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4" s="20" customFormat="1" ht="15" customHeight="1" hidden="1">
      <c r="A37" s="22"/>
      <c r="B37" s="22"/>
      <c r="C37" s="44"/>
      <c r="D37" s="43"/>
    </row>
    <row r="38" spans="1:26" s="20" customFormat="1" ht="17.25" customHeight="1" hidden="1">
      <c r="A38" s="19"/>
      <c r="B38" s="19"/>
      <c r="C38" s="24" t="s">
        <v>34</v>
      </c>
      <c r="D38" s="52" t="s">
        <v>25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 t="s">
        <v>24</v>
      </c>
      <c r="Y38" s="52"/>
      <c r="Z38" s="52"/>
    </row>
    <row r="39" spans="1:26" ht="14.25" customHeight="1" hidden="1">
      <c r="A39" s="23"/>
      <c r="B39" s="23"/>
      <c r="C39" s="21"/>
      <c r="D39" s="54"/>
      <c r="E39" s="18"/>
      <c r="F39" s="52"/>
      <c r="G39" s="18"/>
      <c r="H39" s="52"/>
      <c r="I39" s="18"/>
      <c r="J39" s="52"/>
      <c r="K39" s="18"/>
      <c r="L39" s="52"/>
      <c r="M39" s="18"/>
      <c r="N39" s="18"/>
      <c r="O39" s="18"/>
      <c r="P39" s="52"/>
      <c r="Q39" s="18"/>
      <c r="R39" s="52"/>
      <c r="S39" s="18"/>
      <c r="T39" s="52"/>
      <c r="U39" s="18"/>
      <c r="V39" s="18"/>
      <c r="W39" s="18"/>
      <c r="X39" s="52"/>
      <c r="Y39" s="18"/>
      <c r="Z39" s="52"/>
    </row>
    <row r="40" spans="1:4" ht="14.25" customHeight="1" hidden="1">
      <c r="A40" s="18"/>
      <c r="B40" s="18"/>
      <c r="C40" s="18"/>
      <c r="D40" s="18"/>
    </row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</sheetData>
  <sheetProtection password="EF5F" sheet="1" objects="1" scenarios="1"/>
  <mergeCells count="189">
    <mergeCell ref="O28:P28"/>
    <mergeCell ref="Q28:R28"/>
    <mergeCell ref="S28:T28"/>
    <mergeCell ref="U28:V28"/>
    <mergeCell ref="Y33:Z33"/>
    <mergeCell ref="O33:P33"/>
    <mergeCell ref="Q33:R33"/>
    <mergeCell ref="S33:T33"/>
    <mergeCell ref="U33:V33"/>
    <mergeCell ref="W33:X33"/>
    <mergeCell ref="O23:P23"/>
    <mergeCell ref="Q23:R23"/>
    <mergeCell ref="S23:T23"/>
    <mergeCell ref="U23:V23"/>
    <mergeCell ref="O27:P27"/>
    <mergeCell ref="Q27:R27"/>
    <mergeCell ref="S27:T27"/>
    <mergeCell ref="U27:V27"/>
    <mergeCell ref="O21:P21"/>
    <mergeCell ref="Q21:R21"/>
    <mergeCell ref="S21:T21"/>
    <mergeCell ref="U21:V21"/>
    <mergeCell ref="O22:P22"/>
    <mergeCell ref="Q22:R22"/>
    <mergeCell ref="S22:T22"/>
    <mergeCell ref="U22:V22"/>
    <mergeCell ref="O18:P18"/>
    <mergeCell ref="Q18:R18"/>
    <mergeCell ref="S18:T18"/>
    <mergeCell ref="U18:V18"/>
    <mergeCell ref="O20:P20"/>
    <mergeCell ref="Q20:R20"/>
    <mergeCell ref="S20:T20"/>
    <mergeCell ref="U20:V20"/>
    <mergeCell ref="I25:J25"/>
    <mergeCell ref="I26:J26"/>
    <mergeCell ref="O16:P16"/>
    <mergeCell ref="Q16:R16"/>
    <mergeCell ref="S16:T16"/>
    <mergeCell ref="U16:V16"/>
    <mergeCell ref="O17:P17"/>
    <mergeCell ref="Q17:R17"/>
    <mergeCell ref="S17:T17"/>
    <mergeCell ref="U17:V17"/>
    <mergeCell ref="E33:F33"/>
    <mergeCell ref="G33:H33"/>
    <mergeCell ref="K33:L33"/>
    <mergeCell ref="I33:J33"/>
    <mergeCell ref="I27:J27"/>
    <mergeCell ref="I28:J28"/>
    <mergeCell ref="I29:J29"/>
    <mergeCell ref="E20:F20"/>
    <mergeCell ref="E27:F27"/>
    <mergeCell ref="E28:F28"/>
    <mergeCell ref="E21:F21"/>
    <mergeCell ref="E22:F22"/>
    <mergeCell ref="E23:F23"/>
    <mergeCell ref="E24:F24"/>
    <mergeCell ref="W29:X29"/>
    <mergeCell ref="Y29:Z29"/>
    <mergeCell ref="O29:P29"/>
    <mergeCell ref="Q29:R29"/>
    <mergeCell ref="S29:T29"/>
    <mergeCell ref="U29:V29"/>
    <mergeCell ref="K27:L27"/>
    <mergeCell ref="M27:N27"/>
    <mergeCell ref="E29:F29"/>
    <mergeCell ref="G29:H29"/>
    <mergeCell ref="K29:L29"/>
    <mergeCell ref="M29:N29"/>
    <mergeCell ref="M26:N26"/>
    <mergeCell ref="O25:P25"/>
    <mergeCell ref="W27:X27"/>
    <mergeCell ref="Y27:Z27"/>
    <mergeCell ref="G28:H28"/>
    <mergeCell ref="K28:L28"/>
    <mergeCell ref="M28:N28"/>
    <mergeCell ref="W28:X28"/>
    <mergeCell ref="Y28:Z28"/>
    <mergeCell ref="G27:H27"/>
    <mergeCell ref="W25:X25"/>
    <mergeCell ref="Y25:Z25"/>
    <mergeCell ref="K25:L25"/>
    <mergeCell ref="M25:N25"/>
    <mergeCell ref="W26:X26"/>
    <mergeCell ref="Y26:Z26"/>
    <mergeCell ref="S26:T26"/>
    <mergeCell ref="U26:V26"/>
    <mergeCell ref="O26:P26"/>
    <mergeCell ref="Q26:R26"/>
    <mergeCell ref="O24:P24"/>
    <mergeCell ref="Q24:R24"/>
    <mergeCell ref="S24:T24"/>
    <mergeCell ref="U24:V24"/>
    <mergeCell ref="W24:X24"/>
    <mergeCell ref="Y24:Z24"/>
    <mergeCell ref="Q25:R25"/>
    <mergeCell ref="S25:T25"/>
    <mergeCell ref="U25:V25"/>
    <mergeCell ref="Y14:Z15"/>
    <mergeCell ref="G14:X14"/>
    <mergeCell ref="G23:H23"/>
    <mergeCell ref="K23:L23"/>
    <mergeCell ref="M23:N23"/>
    <mergeCell ref="W23:X23"/>
    <mergeCell ref="Y23:Z23"/>
    <mergeCell ref="M15:N15"/>
    <mergeCell ref="W15:X15"/>
    <mergeCell ref="K15:L15"/>
    <mergeCell ref="I15:J15"/>
    <mergeCell ref="O15:P15"/>
    <mergeCell ref="Q15:R15"/>
    <mergeCell ref="S15:T15"/>
    <mergeCell ref="U15:V15"/>
    <mergeCell ref="I16:J16"/>
    <mergeCell ref="I17:J17"/>
    <mergeCell ref="I18:J18"/>
    <mergeCell ref="E16:F16"/>
    <mergeCell ref="G16:H16"/>
    <mergeCell ref="E17:F17"/>
    <mergeCell ref="E18:F18"/>
    <mergeCell ref="K24:L24"/>
    <mergeCell ref="I19:J19"/>
    <mergeCell ref="I20:J20"/>
    <mergeCell ref="K20:L20"/>
    <mergeCell ref="K21:L21"/>
    <mergeCell ref="I21:J21"/>
    <mergeCell ref="I22:J22"/>
    <mergeCell ref="I23:J23"/>
    <mergeCell ref="I24:J24"/>
    <mergeCell ref="G18:H18"/>
    <mergeCell ref="G19:H19"/>
    <mergeCell ref="G20:H20"/>
    <mergeCell ref="G24:H24"/>
    <mergeCell ref="C14:C15"/>
    <mergeCell ref="A14:A15"/>
    <mergeCell ref="G15:H15"/>
    <mergeCell ref="E14:F15"/>
    <mergeCell ref="G21:H21"/>
    <mergeCell ref="E19:F19"/>
    <mergeCell ref="E26:F26"/>
    <mergeCell ref="E25:F25"/>
    <mergeCell ref="K26:L26"/>
    <mergeCell ref="G26:H26"/>
    <mergeCell ref="G25:H25"/>
    <mergeCell ref="K16:L16"/>
    <mergeCell ref="K17:L17"/>
    <mergeCell ref="K18:L18"/>
    <mergeCell ref="K19:L19"/>
    <mergeCell ref="G17:H17"/>
    <mergeCell ref="M16:N16"/>
    <mergeCell ref="M17:N17"/>
    <mergeCell ref="M18:N18"/>
    <mergeCell ref="M19:N19"/>
    <mergeCell ref="A31:K31"/>
    <mergeCell ref="M33:N33"/>
    <mergeCell ref="M22:N22"/>
    <mergeCell ref="M24:N24"/>
    <mergeCell ref="K22:L22"/>
    <mergeCell ref="G22:H22"/>
    <mergeCell ref="M20:N20"/>
    <mergeCell ref="M21:N21"/>
    <mergeCell ref="W19:X19"/>
    <mergeCell ref="Y19:Z19"/>
    <mergeCell ref="W20:X20"/>
    <mergeCell ref="Y20:Z20"/>
    <mergeCell ref="O19:P19"/>
    <mergeCell ref="Q19:R19"/>
    <mergeCell ref="S19:T19"/>
    <mergeCell ref="U19:V19"/>
    <mergeCell ref="W1:Z1"/>
    <mergeCell ref="W2:Z2"/>
    <mergeCell ref="W17:X17"/>
    <mergeCell ref="A3:Z3"/>
    <mergeCell ref="G10:I10"/>
    <mergeCell ref="A9:Z9"/>
    <mergeCell ref="A4:Z4"/>
    <mergeCell ref="A5:Z5"/>
    <mergeCell ref="A6:Z6"/>
    <mergeCell ref="A7:Z7"/>
    <mergeCell ref="W22:X22"/>
    <mergeCell ref="W18:X18"/>
    <mergeCell ref="Y18:Z18"/>
    <mergeCell ref="Y22:Z22"/>
    <mergeCell ref="Y21:Z21"/>
    <mergeCell ref="Y16:Z16"/>
    <mergeCell ref="Y17:Z17"/>
    <mergeCell ref="W16:X16"/>
    <mergeCell ref="W21:X21"/>
  </mergeCells>
  <conditionalFormatting sqref="K11">
    <cfRule type="cellIs" priority="3" dxfId="0" operator="equal" stopIfTrue="1">
      <formula>""</formula>
    </cfRule>
  </conditionalFormatting>
  <printOptions horizontalCentered="1"/>
  <pageMargins left="0.36" right="0.2755905511811024" top="0.72" bottom="0.3937007874015748" header="0.51" footer="0.2755905511811024"/>
  <pageSetup fitToHeight="1" fitToWidth="1" horizontalDpi="600" verticalDpi="600" orientation="landscape" paperSize="9" scale="65" r:id="rId2"/>
  <headerFooter alignWithMargins="0">
    <oddHeader>&amp;C&amp;P&amp;RCRC kodas: f2c42006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378</v>
      </c>
    </row>
    <row r="2" spans="1:3" ht="10.5">
      <c r="A2" t="s">
        <v>87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308</v>
      </c>
    </row>
    <row r="3" spans="1:2" ht="16.5" customHeight="1">
      <c r="A3" s="2" t="s">
        <v>6</v>
      </c>
      <c r="B3" s="1" t="s">
        <v>309</v>
      </c>
    </row>
    <row r="4" spans="1:2" ht="16.5" customHeight="1">
      <c r="A4" s="2" t="s">
        <v>1</v>
      </c>
      <c r="B4" s="1" t="s">
        <v>310</v>
      </c>
    </row>
    <row r="5" spans="1:2" ht="16.5" customHeight="1">
      <c r="A5" s="2" t="s">
        <v>2</v>
      </c>
      <c r="B5" s="1" t="s">
        <v>311</v>
      </c>
    </row>
    <row r="6" spans="1:2" ht="16.5" customHeight="1">
      <c r="A6" s="2" t="s">
        <v>7</v>
      </c>
      <c r="B6" s="1" t="s">
        <v>312</v>
      </c>
    </row>
    <row r="7" spans="1:2" ht="16.5" customHeight="1">
      <c r="A7" s="2" t="s">
        <v>8</v>
      </c>
      <c r="B7" s="1" t="s">
        <v>313</v>
      </c>
    </row>
    <row r="8" spans="1:2" ht="16.5" customHeight="1">
      <c r="A8" s="2" t="s">
        <v>9</v>
      </c>
      <c r="B8" s="1" t="s">
        <v>314</v>
      </c>
    </row>
    <row r="9" spans="1:2" ht="16.5" customHeight="1">
      <c r="A9" s="2" t="s">
        <v>10</v>
      </c>
      <c r="B9" s="1" t="s">
        <v>315</v>
      </c>
    </row>
    <row r="10" spans="1:2" ht="16.5" customHeight="1">
      <c r="A10" s="2" t="s">
        <v>316</v>
      </c>
      <c r="B10" s="4" t="s">
        <v>317</v>
      </c>
    </row>
    <row r="11" spans="1:2" ht="16.5" customHeight="1">
      <c r="A11" s="2" t="s">
        <v>11</v>
      </c>
      <c r="B11" s="4" t="s">
        <v>318</v>
      </c>
    </row>
    <row r="12" spans="1:2" ht="16.5" customHeight="1">
      <c r="A12" s="2" t="s">
        <v>12</v>
      </c>
      <c r="B12" s="4" t="s">
        <v>319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2" ht="10.5">
      <c r="A2" s="1" t="s">
        <v>322</v>
      </c>
      <c r="B2" s="1" t="s">
        <v>323</v>
      </c>
    </row>
    <row r="3" spans="1:2" ht="10.5">
      <c r="A3" s="1" t="s">
        <v>324</v>
      </c>
      <c r="B3" s="1" t="s">
        <v>325</v>
      </c>
    </row>
    <row r="4" spans="1:2" ht="10.5">
      <c r="A4" s="1" t="s">
        <v>326</v>
      </c>
      <c r="B4" s="1" t="s">
        <v>327</v>
      </c>
    </row>
    <row r="5" spans="1:2" ht="10.5">
      <c r="A5" s="1" t="s">
        <v>328</v>
      </c>
      <c r="B5" s="1" t="s">
        <v>329</v>
      </c>
    </row>
    <row r="6" spans="1:2" ht="10.5">
      <c r="A6" s="1" t="s">
        <v>330</v>
      </c>
      <c r="B6" s="1" t="s">
        <v>331</v>
      </c>
    </row>
    <row r="7" spans="1:2" ht="10.5">
      <c r="A7" s="1" t="s">
        <v>332</v>
      </c>
      <c r="B7" s="1" t="s">
        <v>333</v>
      </c>
    </row>
    <row r="8" spans="1:2" ht="10.5">
      <c r="A8" s="1" t="s">
        <v>334</v>
      </c>
      <c r="B8" s="1" t="s">
        <v>335</v>
      </c>
    </row>
    <row r="9" spans="1:2" ht="10.5">
      <c r="A9" s="1" t="s">
        <v>336</v>
      </c>
      <c r="B9" s="1" t="s">
        <v>337</v>
      </c>
    </row>
    <row r="10" spans="1:2" ht="10.5">
      <c r="A10" s="1" t="s">
        <v>338</v>
      </c>
      <c r="B10" s="1" t="s">
        <v>339</v>
      </c>
    </row>
    <row r="11" spans="1:2" ht="10.5">
      <c r="A11" s="1" t="s">
        <v>340</v>
      </c>
      <c r="B11" s="1" t="s">
        <v>341</v>
      </c>
    </row>
    <row r="12" spans="1:2" ht="10.5">
      <c r="A12" s="1" t="s">
        <v>342</v>
      </c>
      <c r="B12" s="1" t="s">
        <v>342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320</v>
      </c>
      <c r="B1" s="1" t="s">
        <v>321</v>
      </c>
    </row>
    <row r="2" spans="1:2" ht="10.5">
      <c r="A2" s="1" t="s">
        <v>343</v>
      </c>
      <c r="B2" s="1" t="s">
        <v>344</v>
      </c>
    </row>
    <row r="3" spans="1:2" ht="10.5">
      <c r="A3" s="1" t="s">
        <v>345</v>
      </c>
      <c r="B3" s="1" t="s">
        <v>346</v>
      </c>
    </row>
    <row r="4" spans="1:2" ht="10.5">
      <c r="A4" s="1" t="s">
        <v>347</v>
      </c>
      <c r="B4" s="1" t="s">
        <v>348</v>
      </c>
    </row>
    <row r="5" spans="1:2" ht="10.5">
      <c r="A5" s="1" t="s">
        <v>349</v>
      </c>
      <c r="B5" s="1" t="s">
        <v>350</v>
      </c>
    </row>
    <row r="6" spans="1:2" ht="10.5">
      <c r="A6" s="1" t="s">
        <v>342</v>
      </c>
      <c r="B6" s="1" t="s">
        <v>342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320</v>
      </c>
      <c r="B1" s="1" t="s">
        <v>321</v>
      </c>
      <c r="C1" s="4" t="s">
        <v>91</v>
      </c>
    </row>
    <row r="2" spans="1:3" ht="10.5">
      <c r="A2" s="1" t="s">
        <v>351</v>
      </c>
      <c r="B2" s="1" t="s">
        <v>352</v>
      </c>
      <c r="C2" s="4">
        <v>0</v>
      </c>
    </row>
    <row r="3" spans="1:3" ht="10.5">
      <c r="A3" s="1" t="s">
        <v>353</v>
      </c>
      <c r="B3" s="1" t="s">
        <v>354</v>
      </c>
      <c r="C3" s="4">
        <v>0</v>
      </c>
    </row>
    <row r="4" spans="1:3" ht="10.5">
      <c r="A4" s="1" t="s">
        <v>307</v>
      </c>
      <c r="B4" s="1" t="s">
        <v>355</v>
      </c>
      <c r="C4" s="4">
        <v>0</v>
      </c>
    </row>
    <row r="5" spans="1:3" ht="10.5">
      <c r="A5" s="1" t="s">
        <v>356</v>
      </c>
      <c r="B5" s="1" t="s">
        <v>357</v>
      </c>
      <c r="C5" s="4">
        <v>0</v>
      </c>
    </row>
    <row r="6" spans="1:3" ht="10.5">
      <c r="A6" s="1" t="s">
        <v>358</v>
      </c>
      <c r="B6" s="1" t="s">
        <v>359</v>
      </c>
      <c r="C6" s="4">
        <v>0</v>
      </c>
    </row>
    <row r="7" spans="1:3" ht="10.5">
      <c r="A7" s="1" t="s">
        <v>360</v>
      </c>
      <c r="B7" s="1" t="s">
        <v>361</v>
      </c>
      <c r="C7" s="4">
        <v>0</v>
      </c>
    </row>
    <row r="8" spans="1:3" ht="10.5">
      <c r="A8" s="1" t="s">
        <v>362</v>
      </c>
      <c r="B8" s="1" t="s">
        <v>363</v>
      </c>
      <c r="C8" s="4">
        <v>0</v>
      </c>
    </row>
    <row r="9" spans="1:3" ht="10.5">
      <c r="A9" s="1" t="s">
        <v>364</v>
      </c>
      <c r="B9" s="1" t="s">
        <v>365</v>
      </c>
      <c r="C9" s="4">
        <v>0</v>
      </c>
    </row>
    <row r="10" spans="1:3" ht="10.5">
      <c r="A10" s="1" t="s">
        <v>366</v>
      </c>
      <c r="B10" s="1" t="s">
        <v>367</v>
      </c>
      <c r="C10" s="4">
        <v>0</v>
      </c>
    </row>
    <row r="11" spans="1:3" ht="10.5">
      <c r="A11" s="1" t="s">
        <v>368</v>
      </c>
      <c r="B11" s="1" t="s">
        <v>369</v>
      </c>
      <c r="C11" s="4">
        <v>0</v>
      </c>
    </row>
    <row r="12" spans="1:3" ht="10.5">
      <c r="A12" s="1" t="s">
        <v>370</v>
      </c>
      <c r="B12" s="1" t="s">
        <v>371</v>
      </c>
      <c r="C12" s="4">
        <v>0</v>
      </c>
    </row>
    <row r="13" spans="1:3" ht="10.5">
      <c r="A13" s="1" t="s">
        <v>372</v>
      </c>
      <c r="B13" s="1" t="s">
        <v>373</v>
      </c>
      <c r="C13" s="4">
        <v>0</v>
      </c>
    </row>
    <row r="14" spans="1:3" ht="10.5">
      <c r="A14" s="1" t="s">
        <v>374</v>
      </c>
      <c r="B14" s="1" t="s">
        <v>373</v>
      </c>
      <c r="C14" s="4">
        <v>-1</v>
      </c>
    </row>
    <row r="15" spans="1:3" ht="10.5">
      <c r="A15" s="1" t="s">
        <v>305</v>
      </c>
      <c r="B15" s="1" t="s">
        <v>305</v>
      </c>
      <c r="C15" s="4"/>
    </row>
    <row r="16" spans="1:3" ht="10.5">
      <c r="A16" s="1" t="s">
        <v>305</v>
      </c>
      <c r="B16" s="1" t="s">
        <v>305</v>
      </c>
      <c r="C16" s="4"/>
    </row>
    <row r="17" spans="1:3" ht="10.5">
      <c r="A17" s="1" t="s">
        <v>305</v>
      </c>
      <c r="B17" s="1" t="s">
        <v>305</v>
      </c>
      <c r="C17" s="4"/>
    </row>
    <row r="18" spans="1:3" ht="10.5">
      <c r="A18" s="1" t="s">
        <v>305</v>
      </c>
      <c r="B18" s="1" t="s">
        <v>305</v>
      </c>
      <c r="C18" s="4"/>
    </row>
    <row r="19" spans="1:3" ht="10.5">
      <c r="A19" s="1" t="s">
        <v>305</v>
      </c>
      <c r="B19" s="1" t="s">
        <v>305</v>
      </c>
      <c r="C19" s="4"/>
    </row>
    <row r="20" spans="1:3" ht="10.5">
      <c r="A20" s="1" t="s">
        <v>305</v>
      </c>
      <c r="B20" s="1" t="s">
        <v>305</v>
      </c>
      <c r="C20" s="4"/>
    </row>
    <row r="21" spans="1:3" ht="10.5">
      <c r="A21" s="1" t="s">
        <v>305</v>
      </c>
      <c r="B21" s="1" t="s">
        <v>305</v>
      </c>
      <c r="C21" s="4"/>
    </row>
    <row r="22" spans="1:3" ht="10.5">
      <c r="A22" s="1" t="s">
        <v>305</v>
      </c>
      <c r="B22" s="1" t="s">
        <v>305</v>
      </c>
      <c r="C22" s="4"/>
    </row>
    <row r="23" spans="1:3" ht="10.5">
      <c r="A23" s="1" t="s">
        <v>305</v>
      </c>
      <c r="B23" s="1" t="s">
        <v>305</v>
      </c>
      <c r="C23" s="4"/>
    </row>
    <row r="24" spans="1:3" ht="10.5">
      <c r="A24" s="1" t="s">
        <v>305</v>
      </c>
      <c r="B24" s="1" t="s">
        <v>305</v>
      </c>
      <c r="C24" s="4"/>
    </row>
    <row r="25" spans="1:3" ht="10.5">
      <c r="A25" s="1" t="s">
        <v>305</v>
      </c>
      <c r="B25" s="1" t="s">
        <v>305</v>
      </c>
      <c r="C25" s="4"/>
    </row>
    <row r="26" spans="1:3" ht="10.5">
      <c r="A26" s="1" t="s">
        <v>305</v>
      </c>
      <c r="B26" s="1" t="s">
        <v>305</v>
      </c>
      <c r="C26" s="4"/>
    </row>
    <row r="27" spans="1:3" ht="10.5">
      <c r="A27" s="1" t="s">
        <v>305</v>
      </c>
      <c r="B27" s="1" t="s">
        <v>305</v>
      </c>
      <c r="C27" s="4"/>
    </row>
    <row r="28" spans="1:3" ht="10.5">
      <c r="A28" s="1" t="s">
        <v>305</v>
      </c>
      <c r="B28" s="1" t="s">
        <v>305</v>
      </c>
      <c r="C28" s="4"/>
    </row>
    <row r="29" spans="1:3" ht="10.5">
      <c r="A29" s="1" t="s">
        <v>305</v>
      </c>
      <c r="B29" s="1" t="s">
        <v>305</v>
      </c>
      <c r="C29" s="4"/>
    </row>
    <row r="30" spans="1:3" ht="10.5">
      <c r="A30" s="1" t="s">
        <v>305</v>
      </c>
      <c r="B30" s="1" t="s">
        <v>305</v>
      </c>
      <c r="C30" s="4"/>
    </row>
    <row r="31" spans="1:3" ht="10.5">
      <c r="A31" s="1" t="s">
        <v>305</v>
      </c>
      <c r="B31" s="1" t="s">
        <v>305</v>
      </c>
      <c r="C31" s="4"/>
    </row>
    <row r="32" spans="1:3" ht="10.5">
      <c r="A32" s="1" t="s">
        <v>305</v>
      </c>
      <c r="B32" s="1" t="s">
        <v>305</v>
      </c>
      <c r="C32" s="4"/>
    </row>
    <row r="33" spans="1:3" ht="10.5">
      <c r="A33" s="1" t="s">
        <v>305</v>
      </c>
      <c r="B33" s="1" t="s">
        <v>305</v>
      </c>
      <c r="C33" s="4"/>
    </row>
    <row r="34" spans="1:3" ht="10.5">
      <c r="A34" s="1" t="s">
        <v>305</v>
      </c>
      <c r="B34" s="1" t="s">
        <v>305</v>
      </c>
      <c r="C34" s="4"/>
    </row>
    <row r="35" spans="1:3" ht="10.5">
      <c r="A35" s="1" t="s">
        <v>305</v>
      </c>
      <c r="B35" s="1" t="s">
        <v>305</v>
      </c>
      <c r="C35" s="4"/>
    </row>
    <row r="36" spans="1:3" ht="10.5">
      <c r="A36" s="1" t="s">
        <v>305</v>
      </c>
      <c r="B36" s="1" t="s">
        <v>305</v>
      </c>
      <c r="C36" s="4"/>
    </row>
    <row r="37" spans="1:3" ht="10.5">
      <c r="A37" s="1" t="s">
        <v>305</v>
      </c>
      <c r="B37" s="1" t="s">
        <v>305</v>
      </c>
      <c r="C37" s="4"/>
    </row>
    <row r="38" spans="1:3" ht="10.5">
      <c r="A38" s="1" t="s">
        <v>305</v>
      </c>
      <c r="B38" s="1" t="s">
        <v>305</v>
      </c>
      <c r="C38" s="4"/>
    </row>
    <row r="39" spans="1:3" ht="10.5">
      <c r="A39" s="1" t="s">
        <v>305</v>
      </c>
      <c r="B39" s="1" t="s">
        <v>305</v>
      </c>
      <c r="C39" s="4"/>
    </row>
    <row r="40" spans="1:3" ht="10.5">
      <c r="A40" s="1" t="s">
        <v>305</v>
      </c>
      <c r="B40" s="1" t="s">
        <v>305</v>
      </c>
      <c r="C40" s="4"/>
    </row>
    <row r="41" spans="1:3" ht="10.5">
      <c r="A41" s="1" t="s">
        <v>305</v>
      </c>
      <c r="B41" s="1" t="s">
        <v>305</v>
      </c>
      <c r="C41" s="4"/>
    </row>
    <row r="42" spans="1:3" ht="10.5">
      <c r="A42" s="1" t="s">
        <v>305</v>
      </c>
      <c r="B42" s="1" t="s">
        <v>305</v>
      </c>
      <c r="C42" s="4"/>
    </row>
    <row r="43" spans="1:3" ht="10.5">
      <c r="A43" s="1" t="s">
        <v>305</v>
      </c>
      <c r="B43" s="1" t="s">
        <v>305</v>
      </c>
      <c r="C43" s="4"/>
    </row>
    <row r="44" spans="1:3" ht="10.5">
      <c r="A44" s="1" t="s">
        <v>305</v>
      </c>
      <c r="B44" s="1" t="s">
        <v>305</v>
      </c>
      <c r="C44" s="4"/>
    </row>
    <row r="45" spans="1:3" ht="10.5">
      <c r="A45" s="1" t="s">
        <v>305</v>
      </c>
      <c r="B45" s="1" t="s">
        <v>305</v>
      </c>
      <c r="C45" s="4"/>
    </row>
    <row r="46" spans="1:3" ht="10.5">
      <c r="A46" s="1" t="s">
        <v>305</v>
      </c>
      <c r="B46" s="1" t="s">
        <v>305</v>
      </c>
      <c r="C46" s="4"/>
    </row>
    <row r="47" spans="1:3" ht="10.5">
      <c r="A47" s="1" t="s">
        <v>305</v>
      </c>
      <c r="B47" s="1" t="s">
        <v>305</v>
      </c>
      <c r="C47" s="4"/>
    </row>
    <row r="48" spans="1:3" ht="10.5">
      <c r="A48" s="1" t="s">
        <v>305</v>
      </c>
      <c r="B48" s="1" t="s">
        <v>305</v>
      </c>
      <c r="C48" s="4"/>
    </row>
    <row r="49" spans="1:3" ht="10.5">
      <c r="A49" s="1" t="s">
        <v>305</v>
      </c>
      <c r="B49" s="1" t="s">
        <v>305</v>
      </c>
      <c r="C49" s="4"/>
    </row>
    <row r="50" spans="1:3" ht="10.5">
      <c r="A50" s="1" t="s">
        <v>305</v>
      </c>
      <c r="B50" s="1" t="s">
        <v>305</v>
      </c>
      <c r="C50" s="4"/>
    </row>
    <row r="51" spans="1:3" ht="10.5">
      <c r="A51" s="1" t="s">
        <v>305</v>
      </c>
      <c r="B51" s="1" t="s">
        <v>305</v>
      </c>
      <c r="C51" s="4"/>
    </row>
    <row r="52" spans="1:3" ht="10.5">
      <c r="A52" s="1" t="s">
        <v>305</v>
      </c>
      <c r="B52" s="1" t="s">
        <v>305</v>
      </c>
      <c r="C52" s="4"/>
    </row>
    <row r="53" spans="1:3" ht="10.5">
      <c r="A53" s="1" t="s">
        <v>305</v>
      </c>
      <c r="B53" s="1" t="s">
        <v>305</v>
      </c>
      <c r="C53" s="4"/>
    </row>
    <row r="54" spans="1:3" ht="10.5">
      <c r="A54" s="1" t="s">
        <v>305</v>
      </c>
      <c r="B54" s="1" t="s">
        <v>305</v>
      </c>
      <c r="C54" s="4"/>
    </row>
    <row r="55" spans="1:3" ht="10.5">
      <c r="A55" s="1" t="s">
        <v>305</v>
      </c>
      <c r="B55" s="1" t="s">
        <v>305</v>
      </c>
      <c r="C55" s="4"/>
    </row>
    <row r="56" spans="1:3" ht="10.5">
      <c r="A56" s="1" t="s">
        <v>305</v>
      </c>
      <c r="B56" s="1" t="s">
        <v>305</v>
      </c>
      <c r="C56" s="4"/>
    </row>
    <row r="57" spans="1:3" ht="10.5">
      <c r="A57" s="1" t="s">
        <v>305</v>
      </c>
      <c r="B57" s="1" t="s">
        <v>305</v>
      </c>
      <c r="C57" s="4"/>
    </row>
    <row r="58" spans="1:3" ht="10.5">
      <c r="A58" s="1" t="s">
        <v>305</v>
      </c>
      <c r="B58" s="1" t="s">
        <v>305</v>
      </c>
      <c r="C58" s="4"/>
    </row>
    <row r="59" spans="1:3" ht="10.5">
      <c r="A59" s="1" t="s">
        <v>305</v>
      </c>
      <c r="B59" s="1" t="s">
        <v>305</v>
      </c>
      <c r="C59" s="4"/>
    </row>
    <row r="60" spans="1:3" ht="10.5">
      <c r="A60" s="1" t="s">
        <v>305</v>
      </c>
      <c r="B60" s="1" t="s">
        <v>305</v>
      </c>
      <c r="C60" s="4"/>
    </row>
    <row r="61" spans="1:3" ht="10.5">
      <c r="A61" s="1" t="s">
        <v>305</v>
      </c>
      <c r="B61" s="1" t="s">
        <v>305</v>
      </c>
      <c r="C61" s="4"/>
    </row>
    <row r="62" spans="1:3" ht="10.5">
      <c r="A62" s="1" t="s">
        <v>305</v>
      </c>
      <c r="B62" s="1" t="s">
        <v>305</v>
      </c>
      <c r="C62" s="4"/>
    </row>
    <row r="63" spans="1:3" ht="10.5">
      <c r="A63" s="1" t="s">
        <v>305</v>
      </c>
      <c r="B63" s="1" t="s">
        <v>305</v>
      </c>
      <c r="C63" s="4"/>
    </row>
    <row r="64" spans="1:3" ht="10.5">
      <c r="A64" s="1" t="s">
        <v>305</v>
      </c>
      <c r="B64" s="1" t="s">
        <v>305</v>
      </c>
      <c r="C64" s="4"/>
    </row>
    <row r="65" spans="1:3" ht="10.5">
      <c r="A65" s="1" t="s">
        <v>305</v>
      </c>
      <c r="B65" s="1" t="s">
        <v>305</v>
      </c>
      <c r="C65" s="4"/>
    </row>
    <row r="66" spans="1:3" ht="10.5">
      <c r="A66" s="1" t="s">
        <v>305</v>
      </c>
      <c r="B66" s="1" t="s">
        <v>305</v>
      </c>
      <c r="C66" s="4"/>
    </row>
    <row r="67" spans="1:3" ht="10.5">
      <c r="A67" s="1" t="s">
        <v>305</v>
      </c>
      <c r="B67" s="1" t="s">
        <v>305</v>
      </c>
      <c r="C67" s="4"/>
    </row>
    <row r="68" spans="1:3" ht="10.5">
      <c r="A68" s="1" t="s">
        <v>305</v>
      </c>
      <c r="B68" s="1" t="s">
        <v>305</v>
      </c>
      <c r="C68" s="4"/>
    </row>
    <row r="69" spans="1:3" ht="10.5">
      <c r="A69" s="1" t="s">
        <v>305</v>
      </c>
      <c r="B69" s="1" t="s">
        <v>305</v>
      </c>
      <c r="C69" s="4"/>
    </row>
    <row r="70" spans="1:3" ht="10.5">
      <c r="A70" s="1" t="s">
        <v>305</v>
      </c>
      <c r="B70" s="1" t="s">
        <v>305</v>
      </c>
      <c r="C70" s="4"/>
    </row>
    <row r="71" spans="1:3" ht="10.5">
      <c r="A71" s="1" t="s">
        <v>305</v>
      </c>
      <c r="B71" s="1" t="s">
        <v>305</v>
      </c>
      <c r="C71" s="4"/>
    </row>
    <row r="72" spans="1:3" ht="10.5">
      <c r="A72" s="1" t="s">
        <v>305</v>
      </c>
      <c r="B72" s="1" t="s">
        <v>305</v>
      </c>
      <c r="C72" s="4"/>
    </row>
    <row r="73" spans="1:3" ht="10.5">
      <c r="A73" s="1" t="s">
        <v>305</v>
      </c>
      <c r="B73" s="1" t="s">
        <v>305</v>
      </c>
      <c r="C73" s="4"/>
    </row>
    <row r="74" spans="1:3" ht="10.5">
      <c r="A74" s="1" t="s">
        <v>305</v>
      </c>
      <c r="B74" s="1" t="s">
        <v>305</v>
      </c>
      <c r="C74" s="4"/>
    </row>
    <row r="75" spans="1:3" ht="10.5">
      <c r="A75" s="1" t="s">
        <v>305</v>
      </c>
      <c r="B75" s="1" t="s">
        <v>305</v>
      </c>
      <c r="C75" s="4"/>
    </row>
    <row r="76" spans="1:3" ht="10.5">
      <c r="A76" s="1" t="s">
        <v>305</v>
      </c>
      <c r="B76" s="1" t="s">
        <v>305</v>
      </c>
      <c r="C76" s="4"/>
    </row>
    <row r="77" spans="1:3" ht="10.5">
      <c r="A77" s="1" t="s">
        <v>305</v>
      </c>
      <c r="B77" s="1" t="s">
        <v>305</v>
      </c>
      <c r="C77" s="4"/>
    </row>
    <row r="78" spans="1:3" ht="10.5">
      <c r="A78" s="1" t="s">
        <v>305</v>
      </c>
      <c r="B78" s="1" t="s">
        <v>305</v>
      </c>
      <c r="C78" s="4"/>
    </row>
    <row r="79" spans="1:3" ht="10.5">
      <c r="A79" s="1" t="s">
        <v>305</v>
      </c>
      <c r="B79" s="1" t="s">
        <v>305</v>
      </c>
      <c r="C79" s="4"/>
    </row>
    <row r="80" spans="1:3" ht="10.5">
      <c r="A80" s="1" t="s">
        <v>305</v>
      </c>
      <c r="B80" s="1" t="s">
        <v>305</v>
      </c>
      <c r="C80" s="4"/>
    </row>
    <row r="81" spans="1:3" ht="10.5">
      <c r="A81" s="1" t="s">
        <v>305</v>
      </c>
      <c r="B81" s="1" t="s">
        <v>305</v>
      </c>
      <c r="C81" s="4"/>
    </row>
    <row r="82" spans="1:3" ht="10.5">
      <c r="A82" s="1" t="s">
        <v>305</v>
      </c>
      <c r="B82" s="1" t="s">
        <v>305</v>
      </c>
      <c r="C82" s="4"/>
    </row>
    <row r="83" spans="1:3" ht="10.5">
      <c r="A83" s="1" t="s">
        <v>305</v>
      </c>
      <c r="B83" s="1" t="s">
        <v>305</v>
      </c>
      <c r="C83" s="4"/>
    </row>
    <row r="84" spans="1:3" ht="10.5">
      <c r="A84" s="1" t="s">
        <v>305</v>
      </c>
      <c r="B84" s="1" t="s">
        <v>305</v>
      </c>
      <c r="C84" s="4"/>
    </row>
    <row r="85" spans="1:3" ht="10.5">
      <c r="A85" s="1" t="s">
        <v>305</v>
      </c>
      <c r="B85" s="1" t="s">
        <v>305</v>
      </c>
      <c r="C85" s="4"/>
    </row>
    <row r="86" spans="1:3" ht="10.5">
      <c r="A86" s="1" t="s">
        <v>305</v>
      </c>
      <c r="B86" s="1" t="s">
        <v>305</v>
      </c>
      <c r="C86" s="4"/>
    </row>
    <row r="87" spans="1:3" ht="10.5">
      <c r="A87" s="1" t="s">
        <v>305</v>
      </c>
      <c r="B87" s="1" t="s">
        <v>305</v>
      </c>
      <c r="C87" s="4"/>
    </row>
    <row r="88" spans="1:3" ht="10.5">
      <c r="A88" s="1" t="s">
        <v>305</v>
      </c>
      <c r="B88" s="1" t="s">
        <v>305</v>
      </c>
      <c r="C88" s="4"/>
    </row>
    <row r="89" spans="1:3" ht="10.5">
      <c r="A89" s="1" t="s">
        <v>305</v>
      </c>
      <c r="B89" s="1" t="s">
        <v>305</v>
      </c>
      <c r="C89" s="4"/>
    </row>
    <row r="90" spans="1:3" ht="10.5">
      <c r="A90" s="1" t="s">
        <v>305</v>
      </c>
      <c r="B90" s="1" t="s">
        <v>305</v>
      </c>
      <c r="C90" s="4"/>
    </row>
    <row r="91" spans="1:3" ht="10.5">
      <c r="A91" s="1" t="s">
        <v>305</v>
      </c>
      <c r="B91" s="1" t="s">
        <v>305</v>
      </c>
      <c r="C91" s="4"/>
    </row>
    <row r="92" spans="1:3" ht="10.5">
      <c r="A92" s="1" t="s">
        <v>305</v>
      </c>
      <c r="B92" s="1" t="s">
        <v>305</v>
      </c>
      <c r="C92" s="4"/>
    </row>
    <row r="93" spans="1:3" ht="10.5">
      <c r="A93" s="1" t="s">
        <v>305</v>
      </c>
      <c r="B93" s="1" t="s">
        <v>305</v>
      </c>
      <c r="C93" s="4"/>
    </row>
    <row r="94" spans="1:3" ht="10.5">
      <c r="A94" s="1" t="s">
        <v>305</v>
      </c>
      <c r="B94" s="1" t="s">
        <v>305</v>
      </c>
      <c r="C94" s="4"/>
    </row>
    <row r="95" spans="1:3" ht="10.5">
      <c r="A95" s="1" t="s">
        <v>305</v>
      </c>
      <c r="B95" s="1" t="s">
        <v>305</v>
      </c>
      <c r="C95" s="4"/>
    </row>
    <row r="96" spans="1:3" ht="10.5">
      <c r="A96" s="1" t="s">
        <v>305</v>
      </c>
      <c r="B96" s="1" t="s">
        <v>305</v>
      </c>
      <c r="C96" s="4"/>
    </row>
    <row r="97" spans="1:3" ht="10.5">
      <c r="A97" s="1" t="s">
        <v>305</v>
      </c>
      <c r="B97" s="1" t="s">
        <v>305</v>
      </c>
      <c r="C97" s="4"/>
    </row>
    <row r="98" spans="1:3" ht="10.5">
      <c r="A98" s="1" t="s">
        <v>305</v>
      </c>
      <c r="B98" s="1" t="s">
        <v>305</v>
      </c>
      <c r="C98" s="4"/>
    </row>
    <row r="99" spans="1:3" ht="10.5">
      <c r="A99" s="1" t="s">
        <v>305</v>
      </c>
      <c r="B99" s="1" t="s">
        <v>305</v>
      </c>
      <c r="C99" s="4"/>
    </row>
    <row r="100" spans="1:3" ht="10.5">
      <c r="A100" s="1" t="s">
        <v>305</v>
      </c>
      <c r="B100" s="1" t="s">
        <v>305</v>
      </c>
      <c r="C100" s="4"/>
    </row>
    <row r="101" spans="1:3" ht="10.5">
      <c r="A101" s="1" t="s">
        <v>305</v>
      </c>
      <c r="B101" s="1" t="s">
        <v>305</v>
      </c>
      <c r="C101" s="4"/>
    </row>
    <row r="102" spans="1:3" ht="10.5">
      <c r="A102" s="1" t="s">
        <v>305</v>
      </c>
      <c r="B102" s="1" t="s">
        <v>305</v>
      </c>
      <c r="C102" s="4"/>
    </row>
    <row r="103" spans="1:3" ht="10.5">
      <c r="A103" s="1" t="s">
        <v>305</v>
      </c>
      <c r="B103" s="1" t="s">
        <v>305</v>
      </c>
      <c r="C103" s="4"/>
    </row>
    <row r="104" spans="1:3" ht="10.5">
      <c r="A104" s="1" t="s">
        <v>305</v>
      </c>
      <c r="B104" s="1" t="s">
        <v>305</v>
      </c>
      <c r="C104" s="4"/>
    </row>
    <row r="105" spans="1:3" ht="10.5">
      <c r="A105" s="1" t="s">
        <v>305</v>
      </c>
      <c r="B105" s="1" t="s">
        <v>305</v>
      </c>
      <c r="C105" s="4"/>
    </row>
    <row r="106" spans="1:3" ht="10.5">
      <c r="A106" s="1" t="s">
        <v>305</v>
      </c>
      <c r="B106" s="1" t="s">
        <v>305</v>
      </c>
      <c r="C106" s="4"/>
    </row>
    <row r="107" spans="1:3" ht="10.5">
      <c r="A107" s="1" t="s">
        <v>305</v>
      </c>
      <c r="B107" s="1" t="s">
        <v>305</v>
      </c>
      <c r="C107" s="4"/>
    </row>
    <row r="108" spans="1:3" ht="10.5">
      <c r="A108" s="1" t="s">
        <v>305</v>
      </c>
      <c r="B108" s="1" t="s">
        <v>305</v>
      </c>
      <c r="C108" s="4"/>
    </row>
    <row r="109" spans="1:3" ht="10.5">
      <c r="A109" s="1" t="s">
        <v>305</v>
      </c>
      <c r="B109" s="1" t="s">
        <v>305</v>
      </c>
      <c r="C109" s="4"/>
    </row>
    <row r="110" spans="1:3" ht="10.5">
      <c r="A110" s="1" t="s">
        <v>305</v>
      </c>
      <c r="B110" s="1" t="s">
        <v>305</v>
      </c>
      <c r="C110" s="4"/>
    </row>
    <row r="111" spans="1:3" ht="10.5">
      <c r="A111" s="1" t="s">
        <v>305</v>
      </c>
      <c r="B111" s="1" t="s">
        <v>305</v>
      </c>
      <c r="C111" s="4"/>
    </row>
    <row r="112" spans="1:3" ht="10.5">
      <c r="A112" s="1" t="s">
        <v>305</v>
      </c>
      <c r="B112" s="1" t="s">
        <v>305</v>
      </c>
      <c r="C112" s="4"/>
    </row>
    <row r="113" spans="1:3" ht="10.5">
      <c r="A113" s="1" t="s">
        <v>305</v>
      </c>
      <c r="B113" s="1" t="s">
        <v>305</v>
      </c>
      <c r="C113" s="4"/>
    </row>
    <row r="114" spans="1:3" ht="10.5">
      <c r="A114" s="1" t="s">
        <v>305</v>
      </c>
      <c r="B114" s="1" t="s">
        <v>305</v>
      </c>
      <c r="C114" s="4"/>
    </row>
    <row r="115" spans="1:3" ht="10.5">
      <c r="A115" s="1" t="s">
        <v>305</v>
      </c>
      <c r="B115" s="1" t="s">
        <v>305</v>
      </c>
      <c r="C115" s="4"/>
    </row>
    <row r="116" spans="1:3" ht="10.5">
      <c r="A116" s="1" t="s">
        <v>305</v>
      </c>
      <c r="B116" s="1" t="s">
        <v>305</v>
      </c>
      <c r="C116" s="4"/>
    </row>
    <row r="117" spans="1:3" ht="10.5">
      <c r="A117" s="1" t="s">
        <v>305</v>
      </c>
      <c r="B117" s="1" t="s">
        <v>305</v>
      </c>
      <c r="C117" s="4"/>
    </row>
    <row r="118" spans="1:3" ht="10.5">
      <c r="A118" s="1" t="s">
        <v>305</v>
      </c>
      <c r="B118" s="1" t="s">
        <v>305</v>
      </c>
      <c r="C118" s="4"/>
    </row>
    <row r="119" spans="1:3" ht="10.5">
      <c r="A119" s="1" t="s">
        <v>305</v>
      </c>
      <c r="B119" s="1" t="s">
        <v>305</v>
      </c>
      <c r="C119" s="4"/>
    </row>
    <row r="120" spans="1:3" ht="10.5">
      <c r="A120" s="1" t="s">
        <v>305</v>
      </c>
      <c r="B120" s="1" t="s">
        <v>305</v>
      </c>
      <c r="C120" s="4"/>
    </row>
    <row r="121" spans="1:3" ht="10.5">
      <c r="A121" s="1" t="s">
        <v>305</v>
      </c>
      <c r="B121" s="1" t="s">
        <v>305</v>
      </c>
      <c r="C121" s="4"/>
    </row>
    <row r="122" spans="1:3" ht="10.5">
      <c r="A122" s="1" t="s">
        <v>305</v>
      </c>
      <c r="B122" s="1" t="s">
        <v>305</v>
      </c>
      <c r="C122" s="4"/>
    </row>
    <row r="123" spans="1:3" ht="10.5">
      <c r="A123" s="1" t="s">
        <v>305</v>
      </c>
      <c r="B123" s="1" t="s">
        <v>305</v>
      </c>
      <c r="C123" s="4"/>
    </row>
    <row r="124" spans="1:3" ht="10.5">
      <c r="A124" s="1" t="s">
        <v>305</v>
      </c>
      <c r="B124" s="1" t="s">
        <v>305</v>
      </c>
      <c r="C124" s="4"/>
    </row>
    <row r="125" spans="1:3" ht="10.5">
      <c r="A125" s="1" t="s">
        <v>305</v>
      </c>
      <c r="B125" s="1" t="s">
        <v>305</v>
      </c>
      <c r="C125" s="4"/>
    </row>
    <row r="126" spans="1:3" ht="10.5">
      <c r="A126" s="1" t="s">
        <v>305</v>
      </c>
      <c r="B126" s="1" t="s">
        <v>305</v>
      </c>
      <c r="C126" s="4"/>
    </row>
    <row r="127" spans="1:3" ht="10.5">
      <c r="A127" s="1" t="s">
        <v>305</v>
      </c>
      <c r="B127" s="1" t="s">
        <v>305</v>
      </c>
      <c r="C127" s="4"/>
    </row>
    <row r="128" spans="1:3" ht="10.5">
      <c r="A128" s="1" t="s">
        <v>305</v>
      </c>
      <c r="B128" s="1" t="s">
        <v>305</v>
      </c>
      <c r="C128" s="4"/>
    </row>
    <row r="129" spans="1:3" ht="10.5">
      <c r="A129" s="1" t="s">
        <v>305</v>
      </c>
      <c r="B129" s="1" t="s">
        <v>305</v>
      </c>
      <c r="C129" s="4"/>
    </row>
    <row r="130" spans="1:3" ht="10.5">
      <c r="A130" s="1" t="s">
        <v>305</v>
      </c>
      <c r="B130" s="1" t="s">
        <v>305</v>
      </c>
      <c r="C130" s="4"/>
    </row>
    <row r="131" spans="1:3" ht="10.5">
      <c r="A131" s="1" t="s">
        <v>305</v>
      </c>
      <c r="B131" s="1" t="s">
        <v>305</v>
      </c>
      <c r="C131" s="4"/>
    </row>
    <row r="132" spans="1:3" ht="10.5">
      <c r="A132" s="1" t="s">
        <v>305</v>
      </c>
      <c r="B132" s="1" t="s">
        <v>305</v>
      </c>
      <c r="C132" s="4"/>
    </row>
    <row r="133" spans="1:3" ht="10.5">
      <c r="A133" s="1" t="s">
        <v>305</v>
      </c>
      <c r="B133" s="1" t="s">
        <v>305</v>
      </c>
      <c r="C133" s="4"/>
    </row>
    <row r="134" spans="1:3" ht="10.5">
      <c r="A134" s="1" t="s">
        <v>305</v>
      </c>
      <c r="B134" s="1" t="s">
        <v>305</v>
      </c>
      <c r="C134" s="4"/>
    </row>
    <row r="135" spans="1:3" ht="10.5">
      <c r="A135" s="1" t="s">
        <v>305</v>
      </c>
      <c r="B135" s="1" t="s">
        <v>305</v>
      </c>
      <c r="C135" s="4"/>
    </row>
    <row r="136" spans="1:3" ht="10.5">
      <c r="A136" s="1" t="s">
        <v>305</v>
      </c>
      <c r="B136" s="1" t="s">
        <v>305</v>
      </c>
      <c r="C136" s="4"/>
    </row>
    <row r="137" spans="1:3" ht="10.5">
      <c r="A137" s="1" t="s">
        <v>305</v>
      </c>
      <c r="B137" s="1" t="s">
        <v>305</v>
      </c>
      <c r="C137" s="4"/>
    </row>
    <row r="138" spans="1:3" ht="10.5">
      <c r="A138" s="1" t="s">
        <v>305</v>
      </c>
      <c r="B138" s="1" t="s">
        <v>305</v>
      </c>
      <c r="C138" s="4"/>
    </row>
    <row r="139" spans="1:3" ht="10.5">
      <c r="A139" s="1" t="s">
        <v>305</v>
      </c>
      <c r="B139" s="1" t="s">
        <v>305</v>
      </c>
      <c r="C139" s="4"/>
    </row>
    <row r="140" spans="1:3" ht="10.5">
      <c r="A140" s="1" t="s">
        <v>305</v>
      </c>
      <c r="B140" s="1" t="s">
        <v>305</v>
      </c>
      <c r="C140" s="4"/>
    </row>
    <row r="141" spans="1:3" ht="10.5">
      <c r="A141" s="1" t="s">
        <v>305</v>
      </c>
      <c r="B141" s="1" t="s">
        <v>305</v>
      </c>
      <c r="C141" s="4"/>
    </row>
    <row r="142" spans="1:3" ht="10.5">
      <c r="A142" s="1" t="s">
        <v>305</v>
      </c>
      <c r="B142" s="1" t="s">
        <v>305</v>
      </c>
      <c r="C142" s="4"/>
    </row>
    <row r="143" spans="1:3" ht="10.5">
      <c r="A143" s="1" t="s">
        <v>305</v>
      </c>
      <c r="B143" s="1" t="s">
        <v>305</v>
      </c>
      <c r="C143" s="4"/>
    </row>
    <row r="144" spans="1:3" ht="10.5">
      <c r="A144" s="1" t="s">
        <v>305</v>
      </c>
      <c r="B144" s="1" t="s">
        <v>305</v>
      </c>
      <c r="C144" s="4"/>
    </row>
    <row r="145" spans="1:3" ht="10.5">
      <c r="A145" s="1" t="s">
        <v>305</v>
      </c>
      <c r="B145" s="1" t="s">
        <v>305</v>
      </c>
      <c r="C145" s="4"/>
    </row>
    <row r="146" spans="1:3" ht="10.5">
      <c r="A146" s="1" t="s">
        <v>305</v>
      </c>
      <c r="B146" s="1" t="s">
        <v>305</v>
      </c>
      <c r="C146" s="4"/>
    </row>
    <row r="147" spans="1:3" ht="10.5">
      <c r="A147" s="1" t="s">
        <v>305</v>
      </c>
      <c r="B147" s="1" t="s">
        <v>305</v>
      </c>
      <c r="C147" s="4"/>
    </row>
    <row r="148" spans="1:3" ht="10.5">
      <c r="A148" s="1" t="s">
        <v>305</v>
      </c>
      <c r="B148" s="1" t="s">
        <v>305</v>
      </c>
      <c r="C148" s="4"/>
    </row>
    <row r="149" spans="1:3" ht="10.5">
      <c r="A149" s="1" t="s">
        <v>305</v>
      </c>
      <c r="B149" s="1" t="s">
        <v>305</v>
      </c>
      <c r="C149" s="4"/>
    </row>
    <row r="150" spans="1:3" ht="10.5">
      <c r="A150" s="1" t="s">
        <v>305</v>
      </c>
      <c r="B150" s="1" t="s">
        <v>305</v>
      </c>
      <c r="C150" s="4"/>
    </row>
    <row r="151" spans="1:3" ht="10.5">
      <c r="A151" s="1" t="s">
        <v>305</v>
      </c>
      <c r="B151" s="1" t="s">
        <v>305</v>
      </c>
      <c r="C151" s="4"/>
    </row>
    <row r="152" spans="1:3" ht="10.5">
      <c r="A152" s="1" t="s">
        <v>305</v>
      </c>
      <c r="B152" s="1" t="s">
        <v>305</v>
      </c>
      <c r="C152" s="4"/>
    </row>
    <row r="153" spans="1:3" ht="10.5">
      <c r="A153" s="1" t="s">
        <v>305</v>
      </c>
      <c r="B153" s="1" t="s">
        <v>305</v>
      </c>
      <c r="C153" s="4"/>
    </row>
    <row r="154" spans="1:3" ht="10.5">
      <c r="A154" s="1" t="s">
        <v>305</v>
      </c>
      <c r="B154" s="1" t="s">
        <v>305</v>
      </c>
      <c r="C154" s="4"/>
    </row>
    <row r="155" spans="1:3" ht="10.5">
      <c r="A155" s="1" t="s">
        <v>305</v>
      </c>
      <c r="B155" s="1" t="s">
        <v>305</v>
      </c>
      <c r="C155" s="4"/>
    </row>
    <row r="156" spans="1:3" ht="10.5">
      <c r="A156" s="1" t="s">
        <v>305</v>
      </c>
      <c r="B156" s="1" t="s">
        <v>305</v>
      </c>
      <c r="C156" s="4"/>
    </row>
    <row r="157" spans="1:3" ht="10.5">
      <c r="A157" s="1" t="s">
        <v>305</v>
      </c>
      <c r="B157" s="1" t="s">
        <v>305</v>
      </c>
      <c r="C157" s="4"/>
    </row>
    <row r="158" spans="1:3" ht="10.5">
      <c r="A158" s="1" t="s">
        <v>305</v>
      </c>
      <c r="B158" s="1" t="s">
        <v>305</v>
      </c>
      <c r="C158" s="4"/>
    </row>
    <row r="159" spans="1:3" ht="10.5">
      <c r="A159" s="1" t="s">
        <v>305</v>
      </c>
      <c r="B159" s="1" t="s">
        <v>305</v>
      </c>
      <c r="C159" s="4"/>
    </row>
    <row r="160" spans="1:3" ht="10.5">
      <c r="A160" s="1" t="s">
        <v>305</v>
      </c>
      <c r="B160" s="1" t="s">
        <v>305</v>
      </c>
      <c r="C160" s="4"/>
    </row>
    <row r="161" spans="1:3" ht="10.5">
      <c r="A161" s="1" t="s">
        <v>305</v>
      </c>
      <c r="B161" s="1" t="s">
        <v>305</v>
      </c>
      <c r="C161" s="4"/>
    </row>
    <row r="162" spans="1:3" ht="10.5">
      <c r="A162" s="1" t="s">
        <v>305</v>
      </c>
      <c r="B162" s="1" t="s">
        <v>305</v>
      </c>
      <c r="C162" s="4"/>
    </row>
    <row r="163" spans="1:3" ht="10.5">
      <c r="A163" s="1" t="s">
        <v>305</v>
      </c>
      <c r="B163" s="1" t="s">
        <v>305</v>
      </c>
      <c r="C163" s="4"/>
    </row>
    <row r="164" spans="1:3" ht="10.5">
      <c r="A164" s="1" t="s">
        <v>305</v>
      </c>
      <c r="B164" s="1" t="s">
        <v>305</v>
      </c>
      <c r="C164" s="4"/>
    </row>
    <row r="165" spans="1:3" ht="10.5">
      <c r="A165" s="1" t="s">
        <v>305</v>
      </c>
      <c r="B165" s="1" t="s">
        <v>305</v>
      </c>
      <c r="C165" s="4"/>
    </row>
    <row r="166" spans="1:3" ht="10.5">
      <c r="A166" s="1" t="s">
        <v>305</v>
      </c>
      <c r="B166" s="1" t="s">
        <v>305</v>
      </c>
      <c r="C166" s="4"/>
    </row>
    <row r="167" spans="1:3" ht="10.5">
      <c r="A167" s="1" t="s">
        <v>305</v>
      </c>
      <c r="B167" s="1" t="s">
        <v>305</v>
      </c>
      <c r="C167" s="4"/>
    </row>
    <row r="168" spans="1:3" ht="10.5">
      <c r="A168" s="1" t="s">
        <v>305</v>
      </c>
      <c r="B168" s="1" t="s">
        <v>305</v>
      </c>
      <c r="C168" s="4"/>
    </row>
    <row r="169" spans="1:3" ht="10.5">
      <c r="A169" s="1" t="s">
        <v>305</v>
      </c>
      <c r="B169" s="1" t="s">
        <v>305</v>
      </c>
      <c r="C169" s="4"/>
    </row>
    <row r="170" spans="1:3" ht="10.5">
      <c r="A170" s="1" t="s">
        <v>305</v>
      </c>
      <c r="B170" s="1" t="s">
        <v>305</v>
      </c>
      <c r="C170" s="4"/>
    </row>
    <row r="171" spans="1:3" ht="10.5">
      <c r="A171" s="1" t="s">
        <v>305</v>
      </c>
      <c r="B171" s="1" t="s">
        <v>305</v>
      </c>
      <c r="C171" s="4"/>
    </row>
    <row r="172" spans="1:3" ht="10.5">
      <c r="A172" s="1" t="s">
        <v>305</v>
      </c>
      <c r="B172" s="1" t="s">
        <v>305</v>
      </c>
      <c r="C172" s="4"/>
    </row>
    <row r="173" spans="1:3" ht="10.5">
      <c r="A173" s="1" t="s">
        <v>305</v>
      </c>
      <c r="B173" s="1" t="s">
        <v>305</v>
      </c>
      <c r="C173" s="4"/>
    </row>
    <row r="174" spans="1:3" ht="10.5">
      <c r="A174" s="1" t="s">
        <v>305</v>
      </c>
      <c r="B174" s="1" t="s">
        <v>305</v>
      </c>
      <c r="C174" s="4"/>
    </row>
    <row r="175" spans="1:3" ht="10.5">
      <c r="A175" s="1" t="s">
        <v>305</v>
      </c>
      <c r="B175" s="1" t="s">
        <v>305</v>
      </c>
      <c r="C175" s="4"/>
    </row>
    <row r="176" spans="1:3" ht="10.5">
      <c r="A176" s="1" t="s">
        <v>305</v>
      </c>
      <c r="B176" s="1" t="s">
        <v>305</v>
      </c>
      <c r="C176" s="4"/>
    </row>
    <row r="177" spans="1:3" ht="10.5">
      <c r="A177" s="1" t="s">
        <v>305</v>
      </c>
      <c r="B177" s="1" t="s">
        <v>305</v>
      </c>
      <c r="C177" s="4"/>
    </row>
    <row r="178" spans="1:3" ht="10.5">
      <c r="A178" s="1" t="s">
        <v>305</v>
      </c>
      <c r="B178" s="1" t="s">
        <v>305</v>
      </c>
      <c r="C178" s="4"/>
    </row>
    <row r="179" spans="1:3" ht="10.5">
      <c r="A179" s="1" t="s">
        <v>305</v>
      </c>
      <c r="B179" s="1" t="s">
        <v>305</v>
      </c>
      <c r="C179" s="4"/>
    </row>
    <row r="180" spans="1:3" ht="10.5">
      <c r="A180" s="1" t="s">
        <v>305</v>
      </c>
      <c r="B180" s="1" t="s">
        <v>305</v>
      </c>
      <c r="C180" s="4"/>
    </row>
    <row r="181" spans="1:3" ht="10.5">
      <c r="A181" s="1" t="s">
        <v>305</v>
      </c>
      <c r="B181" s="1" t="s">
        <v>305</v>
      </c>
      <c r="C181" s="4"/>
    </row>
    <row r="182" spans="1:3" ht="10.5">
      <c r="A182" s="1" t="s">
        <v>305</v>
      </c>
      <c r="B182" s="1" t="s">
        <v>305</v>
      </c>
      <c r="C182" s="4"/>
    </row>
    <row r="183" spans="1:3" ht="10.5">
      <c r="A183" s="1" t="s">
        <v>305</v>
      </c>
      <c r="B183" s="1" t="s">
        <v>305</v>
      </c>
      <c r="C183" s="4"/>
    </row>
    <row r="184" spans="1:3" ht="10.5">
      <c r="A184" s="1" t="s">
        <v>305</v>
      </c>
      <c r="B184" s="1" t="s">
        <v>305</v>
      </c>
      <c r="C184" s="4"/>
    </row>
    <row r="185" spans="1:3" ht="10.5">
      <c r="A185" s="1" t="s">
        <v>305</v>
      </c>
      <c r="B185" s="1" t="s">
        <v>305</v>
      </c>
      <c r="C185" s="4"/>
    </row>
    <row r="186" spans="1:3" ht="10.5">
      <c r="A186" s="1" t="s">
        <v>305</v>
      </c>
      <c r="B186" s="1" t="s">
        <v>305</v>
      </c>
      <c r="C186" s="4"/>
    </row>
    <row r="187" spans="1:3" ht="10.5">
      <c r="A187" s="1" t="s">
        <v>305</v>
      </c>
      <c r="B187" s="1" t="s">
        <v>305</v>
      </c>
      <c r="C187" s="4"/>
    </row>
    <row r="188" spans="1:3" ht="10.5">
      <c r="A188" s="1" t="s">
        <v>305</v>
      </c>
      <c r="B188" s="1" t="s">
        <v>305</v>
      </c>
      <c r="C188" s="4"/>
    </row>
    <row r="189" spans="1:3" ht="10.5">
      <c r="A189" s="1" t="s">
        <v>305</v>
      </c>
      <c r="B189" s="1" t="s">
        <v>305</v>
      </c>
      <c r="C189" s="4"/>
    </row>
    <row r="190" spans="1:3" ht="10.5">
      <c r="A190" s="1" t="s">
        <v>305</v>
      </c>
      <c r="B190" s="1" t="s">
        <v>305</v>
      </c>
      <c r="C190" s="4"/>
    </row>
    <row r="191" spans="1:3" ht="10.5">
      <c r="A191" s="1" t="s">
        <v>305</v>
      </c>
      <c r="B191" s="1" t="s">
        <v>305</v>
      </c>
      <c r="C191" s="4"/>
    </row>
    <row r="192" spans="1:3" ht="10.5">
      <c r="A192" s="1" t="s">
        <v>305</v>
      </c>
      <c r="B192" s="1" t="s">
        <v>305</v>
      </c>
      <c r="C192" s="4"/>
    </row>
    <row r="193" spans="1:3" ht="10.5">
      <c r="A193" s="1" t="s">
        <v>305</v>
      </c>
      <c r="B193" s="1" t="s">
        <v>305</v>
      </c>
      <c r="C193" s="4"/>
    </row>
    <row r="194" spans="1:3" ht="10.5">
      <c r="A194" s="1" t="s">
        <v>305</v>
      </c>
      <c r="B194" s="1" t="s">
        <v>305</v>
      </c>
      <c r="C194" s="4"/>
    </row>
    <row r="195" spans="1:3" ht="10.5">
      <c r="A195" s="1" t="s">
        <v>305</v>
      </c>
      <c r="B195" s="1" t="s">
        <v>305</v>
      </c>
      <c r="C195" s="4"/>
    </row>
    <row r="196" spans="1:3" ht="10.5">
      <c r="A196" s="1" t="s">
        <v>305</v>
      </c>
      <c r="B196" s="1" t="s">
        <v>305</v>
      </c>
      <c r="C196" s="4"/>
    </row>
    <row r="197" spans="1:3" ht="10.5">
      <c r="A197" s="1" t="s">
        <v>305</v>
      </c>
      <c r="B197" s="1" t="s">
        <v>305</v>
      </c>
      <c r="C197" s="4"/>
    </row>
    <row r="198" spans="1:3" ht="10.5">
      <c r="A198" s="1" t="s">
        <v>305</v>
      </c>
      <c r="B198" s="1" t="s">
        <v>305</v>
      </c>
      <c r="C198" s="4"/>
    </row>
    <row r="199" spans="1:3" ht="10.5">
      <c r="A199" s="1" t="s">
        <v>305</v>
      </c>
      <c r="B199" s="1" t="s">
        <v>305</v>
      </c>
      <c r="C199" s="4"/>
    </row>
    <row r="200" spans="1:3" ht="10.5">
      <c r="A200" s="1" t="s">
        <v>305</v>
      </c>
      <c r="B200" s="1" t="s">
        <v>305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3" ht="10.5">
      <c r="A2" s="1" t="s">
        <v>375</v>
      </c>
      <c r="B2" s="1" t="s">
        <v>375</v>
      </c>
      <c r="C2" s="4"/>
    </row>
    <row r="3" spans="1:2" ht="10.5">
      <c r="A3" s="1" t="s">
        <v>376</v>
      </c>
      <c r="B3" s="1" t="s">
        <v>376</v>
      </c>
    </row>
    <row r="4" spans="1:2" ht="10.5">
      <c r="A4" s="1" t="s">
        <v>306</v>
      </c>
      <c r="B4" s="1" t="s">
        <v>306</v>
      </c>
    </row>
    <row r="5" spans="1:2" ht="10.5">
      <c r="A5" s="1" t="s">
        <v>377</v>
      </c>
      <c r="B5" s="1" t="s">
        <v>377</v>
      </c>
    </row>
    <row r="6" spans="1:2" ht="10.5">
      <c r="A6" s="1" t="s">
        <v>305</v>
      </c>
      <c r="B6" s="1" t="s">
        <v>305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100</v>
      </c>
      <c r="B1" t="s">
        <v>101</v>
      </c>
      <c r="C1" t="s">
        <v>102</v>
      </c>
      <c r="D1" t="s">
        <v>103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</row>
    <row r="2" spans="1:14" ht="10.5">
      <c r="A2" s="64" t="s">
        <v>104</v>
      </c>
      <c r="B2" t="str">
        <f ca="1">IF(ISTEXT(INDIRECT($A$2)),INDIRECT($A$2),"")</f>
        <v>2017</v>
      </c>
      <c r="C2">
        <f ca="1">IF(ISNUMBER(INDIRECT($A$2)),INDIRECT($A$2),0)</f>
        <v>0</v>
      </c>
      <c r="D2" t="b">
        <f ca="1">ISBLANK(INDIRECT($A$2))</f>
        <v>0</v>
      </c>
      <c r="F2" t="s">
        <v>84</v>
      </c>
      <c r="G2" t="str">
        <f>Metai</f>
        <v>2017</v>
      </c>
      <c r="H2" t="str">
        <f>Menuo</f>
        <v>kovo 31 d.</v>
      </c>
      <c r="I2" t="str">
        <f>IstaigosKodas</f>
        <v>2224</v>
      </c>
      <c r="L2">
        <v>285</v>
      </c>
      <c r="M2" t="s">
        <v>99</v>
      </c>
      <c r="N2" t="str">
        <f>CRC</f>
        <v>f2c42006</v>
      </c>
    </row>
    <row r="3" spans="1:4" ht="10.5">
      <c r="A3" s="64" t="s">
        <v>105</v>
      </c>
      <c r="B3" t="str">
        <f ca="1">IF(ISTEXT(INDIRECT($A$3)),INDIRECT($A$3),"")</f>
        <v>kovo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4" t="s">
        <v>106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4" t="s">
        <v>107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4" t="s">
        <v>108</v>
      </c>
      <c r="B6" t="str">
        <f ca="1">IF(ISTEXT(INDIRECT($A$6)),INDIRECT($A$6),"")</f>
        <v>Finansavimo sumos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4" t="s">
        <v>109</v>
      </c>
      <c r="B7" t="str">
        <f ca="1">IF(ISTEXT(INDIRECT($A$7)),INDIRECT($A$7),"")</f>
        <v>Finansavimo sumų likutis ataskaitinio laikotarpio pradžioje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4" t="s">
        <v>110</v>
      </c>
      <c r="B8" t="str">
        <f ca="1">IF(ISTEXT(INDIRECT($A$8)),INDIRECT($A$8),"")</f>
        <v>Per ataskaitinį laikotarpį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4" t="s">
        <v>111</v>
      </c>
      <c r="B9" t="str">
        <f ca="1">IF(ISTEXT(INDIRECT($A$9)),INDIRECT($A$9),"")</f>
        <v>Finansavimo sumų likutis ataskaitinio laikotarpio pabaigoje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4" t="s">
        <v>112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64" t="s">
        <v>113</v>
      </c>
      <c r="B11" t="str">
        <f ca="1">IF(ISTEXT(INDIRECT($A$11)),INDIRECT($A$11),"")</f>
        <v> Finansavimo sumos (gautos), išskyrus neatlygintinai gautą turtą 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4" t="s">
        <v>114</v>
      </c>
      <c r="B12" t="str">
        <f ca="1">IF(ISTEXT(INDIRECT($A$12)),INDIRECT($A$12),"")</f>
        <v>Finansavimo sumų pergrupavimas*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4" t="s">
        <v>115</v>
      </c>
      <c r="B13" t="str">
        <f ca="1">IF(ISTEXT(INDIRECT($A$13)),INDIRECT($A$13),"")</f>
        <v>Neatlygintinai gautas turtas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4" t="s">
        <v>116</v>
      </c>
      <c r="B14" t="str">
        <f ca="1">IF(ISTEXT(INDIRECT($A$14)),INDIRECT($A$14),"")</f>
        <v>Perduota kitiems viešojo sektoriaus subjektams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4" t="s">
        <v>117</v>
      </c>
      <c r="B15" t="str">
        <f ca="1">IF(ISTEXT(INDIRECT($A$15)),INDIRECT($A$15),"")</f>
        <v>Finansavimo sumų sumažėjimas dėl turto pardavimo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4" t="s">
        <v>118</v>
      </c>
      <c r="B16" t="str">
        <f ca="1">IF(ISTEXT(INDIRECT($A$16)),INDIRECT($A$16),"")</f>
        <v>Finansavimo sumų sumažėjimas dėl jų panaudojimo savo veiklai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64" t="s">
        <v>119</v>
      </c>
      <c r="B17" t="str">
        <f ca="1">IF(ISTEXT(INDIRECT($A$17)),INDIRECT($A$17),"")</f>
        <v>Finansavimo sumų sumažėjimas dėl jų perdavimo ne viešojo sektoriaus subjektams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64" t="s">
        <v>120</v>
      </c>
      <c r="B18" t="str">
        <f ca="1">IF(ISTEXT(INDIRECT($A$18)),INDIRECT($A$18),"")</f>
        <v>Finansavimo sumos (grąžintos)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4" t="s">
        <v>121</v>
      </c>
      <c r="B19" t="str">
        <f ca="1">IF(ISTEXT(INDIRECT($A$19)),INDIRECT($A$19),"")</f>
        <v> Finansavimo sumų (gautinų) pasikeitimas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4" t="s">
        <v>122</v>
      </c>
      <c r="B20">
        <f ca="1">IF(ISTEXT(INDIRECT($A$20)),INDIRECT($A$20),"")</f>
      </c>
      <c r="C20">
        <f ca="1">IF(ISNUMBER(INDIRECT($A$20)),INDIRECT($A$20),0)</f>
        <v>1</v>
      </c>
      <c r="D20" t="b">
        <f ca="1">ISBLANK(INDIRECT($A$20))</f>
        <v>0</v>
      </c>
    </row>
    <row r="21" spans="1:4" ht="10.5">
      <c r="A21" s="64" t="s">
        <v>123</v>
      </c>
      <c r="B21" t="str">
        <f ca="1">IF(ISTEXT(INDIRECT($A$21)),INDIRECT($A$21),"")</f>
        <v>2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64" t="s">
        <v>124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4" t="s">
        <v>125</v>
      </c>
      <c r="B23" t="str">
        <f ca="1">IF(ISTEXT(INDIRECT($A$23)),INDIRECT($A$23),"")</f>
        <v>4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4" t="s">
        <v>126</v>
      </c>
      <c r="B24" t="str">
        <f ca="1">IF(ISTEXT(INDIRECT($A$24)),INDIRECT($A$24),"")</f>
        <v>5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64" t="s">
        <v>127</v>
      </c>
      <c r="B25" t="str">
        <f ca="1">IF(ISTEXT(INDIRECT($A$25)),INDIRECT($A$25),"")</f>
        <v>6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64" t="s">
        <v>128</v>
      </c>
      <c r="B26" t="str">
        <f ca="1">IF(ISTEXT(INDIRECT($A$26)),INDIRECT($A$26),"")</f>
        <v>7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4" t="s">
        <v>129</v>
      </c>
      <c r="B27" t="str">
        <f ca="1">IF(ISTEXT(INDIRECT($A$27)),INDIRECT($A$27),"")</f>
        <v>8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4" t="s">
        <v>130</v>
      </c>
      <c r="B28" t="str">
        <f ca="1">IF(ISTEXT(INDIRECT($A$28)),INDIRECT($A$28),"")</f>
        <v>9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64" t="s">
        <v>131</v>
      </c>
      <c r="B29" t="str">
        <f ca="1">IF(ISTEXT(INDIRECT($A$29)),INDIRECT($A$29),"")</f>
        <v>10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64" t="s">
        <v>132</v>
      </c>
      <c r="B30" t="str">
        <f ca="1">IF(ISTEXT(INDIRECT($A$30)),INDIRECT($A$30),"")</f>
        <v>11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4" t="s">
        <v>133</v>
      </c>
      <c r="B31" t="str">
        <f ca="1">IF(ISTEXT(INDIRECT($A$31)),INDIRECT($A$31),"")</f>
        <v>12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4" t="s">
        <v>134</v>
      </c>
      <c r="B32" t="str">
        <f ca="1">IF(ISTEXT(INDIRECT($A$32)),INDIRECT($A$32),"")</f>
        <v>13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64" t="s">
        <v>135</v>
      </c>
      <c r="B33" t="str">
        <f ca="1">IF(ISTEXT(INDIRECT($A$33)),INDIRECT($A$33),"")</f>
        <v>2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64" t="s">
        <v>136</v>
      </c>
      <c r="B34" t="str">
        <f ca="1">IF(ISTEXT(INDIRECT($A$34)),INDIRECT($A$34),"")</f>
        <v>Iš valstybės biudžeto (išskyrus valstybės biudžeto asignavimų dalį, gautą  iš Europos Sąjungos, užsienio valstybių ir tarptautinių organizacijų):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4" t="s">
        <v>137</v>
      </c>
      <c r="B35">
        <f ca="1">IF(ISTEXT(INDIRECT($A$35)),INDIRECT($A$35),"")</f>
      </c>
      <c r="C35">
        <f ca="1">IF(ISNUMBER(INDIRECT($A$35)),ROUND(INDIRECT($A$35),2),0)</f>
        <v>1195965.89</v>
      </c>
      <c r="D35" t="b">
        <f ca="1">ISBLANK(INDIRECT($A$35))</f>
        <v>0</v>
      </c>
    </row>
    <row r="36" spans="1:4" ht="10.5">
      <c r="A36" s="64" t="s">
        <v>138</v>
      </c>
      <c r="B36">
        <f ca="1">IF(ISTEXT(INDIRECT($A$36)),INDIRECT($A$36),"")</f>
      </c>
      <c r="C36">
        <f ca="1">IF(ISNUMBER(INDIRECT($A$36)),ROUND(INDIRECT($A$36),2),0)</f>
        <v>198950.03</v>
      </c>
      <c r="D36" t="b">
        <f ca="1">ISBLANK(INDIRECT($A$36))</f>
        <v>0</v>
      </c>
    </row>
    <row r="37" spans="1:4" ht="10.5">
      <c r="A37" s="64" t="s">
        <v>139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0</v>
      </c>
    </row>
    <row r="38" spans="1:4" ht="10.5">
      <c r="A38" s="64" t="s">
        <v>140</v>
      </c>
      <c r="B38">
        <f ca="1">IF(ISTEXT(INDIRECT($A$38)),INDIRECT($A$38),"")</f>
      </c>
      <c r="C38">
        <f ca="1">IF(ISNUMBER(INDIRECT($A$38)),ROUND(INDIRECT($A$38),2),0)</f>
        <v>0</v>
      </c>
      <c r="D38" t="b">
        <f ca="1">ISBLANK(INDIRECT($A$38))</f>
        <v>0</v>
      </c>
    </row>
    <row r="39" spans="1:4" ht="10.5">
      <c r="A39" s="64" t="s">
        <v>141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64" t="s">
        <v>142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64" t="s">
        <v>143</v>
      </c>
      <c r="B41">
        <f ca="1">IF(ISTEXT(INDIRECT($A$41)),INDIRECT($A$41),"")</f>
      </c>
      <c r="C41">
        <f ca="1">IF(ISNUMBER(INDIRECT($A$41)),ROUND(INDIRECT($A$41),2),0)</f>
        <v>204713.73</v>
      </c>
      <c r="D41" t="b">
        <f ca="1">ISBLANK(INDIRECT($A$41))</f>
        <v>0</v>
      </c>
    </row>
    <row r="42" spans="1:4" ht="10.5">
      <c r="A42" s="64" t="s">
        <v>144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64" t="s">
        <v>145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64" t="s">
        <v>146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64" t="s">
        <v>147</v>
      </c>
      <c r="B45">
        <f ca="1">IF(ISTEXT(INDIRECT($A$45)),INDIRECT($A$45),"")</f>
      </c>
      <c r="C45">
        <f ca="1">IF(ISNUMBER(INDIRECT($A$45)),ROUND(INDIRECT($A$45),2),0)</f>
        <v>1190202.19</v>
      </c>
      <c r="D45" t="b">
        <f ca="1">ISBLANK(INDIRECT($A$45))</f>
        <v>0</v>
      </c>
    </row>
    <row r="46" spans="1:4" ht="10.5">
      <c r="A46" s="64" t="s">
        <v>148</v>
      </c>
      <c r="B46" t="str">
        <f ca="1">IF(ISTEXT(INDIRECT($A$46)),INDIRECT($A$46),"")</f>
        <v>3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4" t="s">
        <v>149</v>
      </c>
      <c r="B47" t="str">
        <f ca="1">IF(ISTEXT(INDIRECT($A$47)),INDIRECT($A$47),"")</f>
        <v>nepiniginiam turtui įsigyti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4" t="s">
        <v>150</v>
      </c>
      <c r="B48">
        <f ca="1">IF(ISTEXT(INDIRECT($A$48)),INDIRECT($A$48),"")</f>
      </c>
      <c r="C48">
        <f ca="1">IF(ISNUMBER(INDIRECT($A$48)),ROUND(INDIRECT($A$48),2),0)</f>
        <v>1194582.87</v>
      </c>
      <c r="D48" t="b">
        <f ca="1">ISBLANK(INDIRECT($A$48))</f>
        <v>0</v>
      </c>
    </row>
    <row r="49" spans="1:4" ht="10.5">
      <c r="A49" s="64" t="s">
        <v>151</v>
      </c>
      <c r="B49">
        <f ca="1">IF(ISTEXT(INDIRECT($A$49)),INDIRECT($A$49),"")</f>
      </c>
      <c r="C49">
        <f ca="1">IF(ISNUMBER(INDIRECT($A$49)),ROUND(INDIRECT($A$49),2),0)</f>
        <v>3931.51</v>
      </c>
      <c r="D49" t="b">
        <f ca="1">ISBLANK(INDIRECT($A$49))</f>
        <v>0</v>
      </c>
    </row>
    <row r="50" spans="1:4" ht="10.5">
      <c r="A50" s="64" t="s">
        <v>152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1</v>
      </c>
    </row>
    <row r="51" spans="1:4" ht="10.5">
      <c r="A51" s="64" t="s">
        <v>153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64" t="s">
        <v>154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4" t="s">
        <v>155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4" t="s">
        <v>156</v>
      </c>
      <c r="B54">
        <f ca="1">IF(ISTEXT(INDIRECT($A$54)),INDIRECT($A$54),"")</f>
      </c>
      <c r="C54">
        <f ca="1">IF(ISNUMBER(INDIRECT($A$54)),ROUND(INDIRECT($A$54),2),0)</f>
        <v>8312.19</v>
      </c>
      <c r="D54" t="b">
        <f ca="1">ISBLANK(INDIRECT($A$54))</f>
        <v>0</v>
      </c>
    </row>
    <row r="55" spans="1:4" ht="10.5">
      <c r="A55" s="64" t="s">
        <v>157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64" t="s">
        <v>158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4" t="s">
        <v>159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4" t="s">
        <v>160</v>
      </c>
      <c r="B58">
        <f ca="1">IF(ISTEXT(INDIRECT($A$58)),INDIRECT($A$58),"")</f>
      </c>
      <c r="C58">
        <f ca="1">IF(ISNUMBER(INDIRECT($A$58)),ROUND(INDIRECT($A$58),2),0)</f>
        <v>1190202.19</v>
      </c>
      <c r="D58" t="b">
        <f ca="1">ISBLANK(INDIRECT($A$58))</f>
        <v>0</v>
      </c>
    </row>
    <row r="59" spans="1:4" ht="10.5">
      <c r="A59" s="64" t="s">
        <v>161</v>
      </c>
      <c r="B59" t="str">
        <f ca="1">IF(ISTEXT(INDIRECT($A$59)),INDIRECT($A$59),"")</f>
        <v>4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4" t="s">
        <v>162</v>
      </c>
      <c r="B60" t="str">
        <f ca="1">IF(ISTEXT(INDIRECT($A$60)),INDIRECT($A$60),"")</f>
        <v>kitoms išlaidoms kompensuoti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64" t="s">
        <v>163</v>
      </c>
      <c r="B61">
        <f ca="1">IF(ISTEXT(INDIRECT($A$61)),INDIRECT($A$61),"")</f>
      </c>
      <c r="C61">
        <f ca="1">IF(ISNUMBER(INDIRECT($A$61)),ROUND(INDIRECT($A$61),2),0)</f>
        <v>1383.02</v>
      </c>
      <c r="D61" t="b">
        <f ca="1">ISBLANK(INDIRECT($A$61))</f>
        <v>0</v>
      </c>
    </row>
    <row r="62" spans="1:4" ht="10.5">
      <c r="A62" s="64" t="s">
        <v>164</v>
      </c>
      <c r="B62">
        <f ca="1">IF(ISTEXT(INDIRECT($A$62)),INDIRECT($A$62),"")</f>
      </c>
      <c r="C62">
        <f ca="1">IF(ISNUMBER(INDIRECT($A$62)),ROUND(INDIRECT($A$62),2),0)</f>
        <v>195018.52</v>
      </c>
      <c r="D62" t="b">
        <f ca="1">ISBLANK(INDIRECT($A$62))</f>
        <v>0</v>
      </c>
    </row>
    <row r="63" spans="1:4" ht="10.5">
      <c r="A63" s="64" t="s">
        <v>165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64" t="s">
        <v>166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4" t="s">
        <v>167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4" t="s">
        <v>168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64" t="s">
        <v>169</v>
      </c>
      <c r="B67">
        <f ca="1">IF(ISTEXT(INDIRECT($A$67)),INDIRECT($A$67),"")</f>
      </c>
      <c r="C67">
        <f ca="1">IF(ISNUMBER(INDIRECT($A$67)),ROUND(INDIRECT($A$67),2),0)</f>
        <v>196401.54</v>
      </c>
      <c r="D67" t="b">
        <f ca="1">ISBLANK(INDIRECT($A$67))</f>
        <v>0</v>
      </c>
    </row>
    <row r="68" spans="1:4" ht="10.5">
      <c r="A68" s="64" t="s">
        <v>170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64" t="s">
        <v>171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64" t="s">
        <v>172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64" t="s">
        <v>173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0</v>
      </c>
    </row>
    <row r="72" spans="1:4" ht="10.5">
      <c r="A72" s="64" t="s">
        <v>174</v>
      </c>
      <c r="B72" t="str">
        <f ca="1">IF(ISTEXT(INDIRECT($A$72)),INDIRECT($A$72),"")</f>
        <v>5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64" t="s">
        <v>175</v>
      </c>
      <c r="B73" t="str">
        <f ca="1">IF(ISTEXT(INDIRECT($A$73)),INDIRECT($A$73),"")</f>
        <v>Iš savivaldybės biudžeto (išskyrus  savivaldybės biudžeto asignavimų  dalį, gautą  iš Europos Sąjungos, užsienio valstybių ir tarptautinių organizacijų):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64" t="s">
        <v>176</v>
      </c>
      <c r="B74">
        <f ca="1">IF(ISTEXT(INDIRECT($A$74)),INDIRECT($A$74),"")</f>
      </c>
      <c r="C74">
        <f ca="1">IF(ISNUMBER(INDIRECT($A$74)),ROUND(INDIRECT($A$74),2),0)</f>
        <v>3.12</v>
      </c>
      <c r="D74" t="b">
        <f ca="1">ISBLANK(INDIRECT($A$74))</f>
        <v>0</v>
      </c>
    </row>
    <row r="75" spans="1:4" ht="10.5">
      <c r="A75" s="64" t="s">
        <v>177</v>
      </c>
      <c r="B75">
        <f ca="1">IF(ISTEXT(INDIRECT($A$75)),INDIRECT($A$75),"")</f>
      </c>
      <c r="C75">
        <f ca="1">IF(ISNUMBER(INDIRECT($A$75)),ROUND(INDIRECT($A$75),2),0)</f>
        <v>939.84</v>
      </c>
      <c r="D75" t="b">
        <f ca="1">ISBLANK(INDIRECT($A$75))</f>
        <v>0</v>
      </c>
    </row>
    <row r="76" spans="1:4" ht="10.5">
      <c r="A76" s="64" t="s">
        <v>178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0</v>
      </c>
    </row>
    <row r="77" spans="1:4" ht="10.5">
      <c r="A77" s="64" t="s">
        <v>179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64" t="s">
        <v>180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64" t="s">
        <v>181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0</v>
      </c>
    </row>
    <row r="80" spans="1:4" ht="10.5">
      <c r="A80" s="64" t="s">
        <v>182</v>
      </c>
      <c r="B80">
        <f ca="1">IF(ISTEXT(INDIRECT($A$80)),INDIRECT($A$80),"")</f>
      </c>
      <c r="C80">
        <f ca="1">IF(ISNUMBER(INDIRECT($A$80)),ROUND(INDIRECT($A$80),2),0)</f>
        <v>939.84</v>
      </c>
      <c r="D80" t="b">
        <f ca="1">ISBLANK(INDIRECT($A$80))</f>
        <v>0</v>
      </c>
    </row>
    <row r="81" spans="1:4" ht="10.5">
      <c r="A81" s="64" t="s">
        <v>183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0</v>
      </c>
    </row>
    <row r="82" spans="1:4" ht="10.5">
      <c r="A82" s="64" t="s">
        <v>184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64" t="s">
        <v>185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0</v>
      </c>
    </row>
    <row r="84" spans="1:4" ht="10.5">
      <c r="A84" s="64" t="s">
        <v>186</v>
      </c>
      <c r="B84">
        <f ca="1">IF(ISTEXT(INDIRECT($A$84)),INDIRECT($A$84),"")</f>
      </c>
      <c r="C84">
        <f ca="1">IF(ISNUMBER(INDIRECT($A$84)),ROUND(INDIRECT($A$84),2),0)</f>
        <v>3.12</v>
      </c>
      <c r="D84" t="b">
        <f ca="1">ISBLANK(INDIRECT($A$84))</f>
        <v>0</v>
      </c>
    </row>
    <row r="85" spans="1:4" ht="10.5">
      <c r="A85" s="64" t="s">
        <v>187</v>
      </c>
      <c r="B85" t="str">
        <f ca="1">IF(ISTEXT(INDIRECT($A$85)),INDIRECT($A$85),"")</f>
        <v>6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64" t="s">
        <v>188</v>
      </c>
      <c r="B86" t="str">
        <f ca="1">IF(ISTEXT(INDIRECT($A$86)),INDIRECT($A$86),"")</f>
        <v>nepiniginiam turtui įsigyti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4" t="s">
        <v>189</v>
      </c>
      <c r="B87">
        <f ca="1">IF(ISTEXT(INDIRECT($A$87)),INDIRECT($A$87),"")</f>
      </c>
      <c r="C87">
        <f ca="1">IF(ISNUMBER(INDIRECT($A$87)),ROUND(INDIRECT($A$87),2),0)</f>
        <v>3.12</v>
      </c>
      <c r="D87" t="b">
        <f ca="1">ISBLANK(INDIRECT($A$87))</f>
        <v>0</v>
      </c>
    </row>
    <row r="88" spans="1:4" ht="10.5">
      <c r="A88" s="64" t="s">
        <v>190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4" t="s">
        <v>191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4" t="s">
        <v>192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64" t="s">
        <v>193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64" t="s">
        <v>194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4" t="s">
        <v>195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4" t="s">
        <v>196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64" t="s">
        <v>197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64" t="s">
        <v>198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4" t="s">
        <v>199</v>
      </c>
      <c r="B97">
        <f ca="1">IF(ISTEXT(INDIRECT($A$97)),INDIRECT($A$97),"")</f>
      </c>
      <c r="C97">
        <f ca="1">IF(ISNUMBER(INDIRECT($A$97)),ROUND(INDIRECT($A$97),2),0)</f>
        <v>3.12</v>
      </c>
      <c r="D97" t="b">
        <f ca="1">ISBLANK(INDIRECT($A$97))</f>
        <v>0</v>
      </c>
    </row>
    <row r="98" spans="1:4" ht="10.5">
      <c r="A98" s="64" t="s">
        <v>200</v>
      </c>
      <c r="B98" t="str">
        <f ca="1">IF(ISTEXT(INDIRECT($A$98)),INDIRECT($A$98),"")</f>
        <v>7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4" t="s">
        <v>201</v>
      </c>
      <c r="B99" t="str">
        <f ca="1">IF(ISTEXT(INDIRECT($A$99)),INDIRECT($A$99),"")</f>
        <v>kitoms išlaidoms kompensuoti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4" t="s">
        <v>202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4" t="s">
        <v>203</v>
      </c>
      <c r="B101">
        <f ca="1">IF(ISTEXT(INDIRECT($A$101)),INDIRECT($A$101),"")</f>
      </c>
      <c r="C101">
        <f ca="1">IF(ISNUMBER(INDIRECT($A$101)),ROUND(INDIRECT($A$101),2),0)</f>
        <v>939.84</v>
      </c>
      <c r="D101" t="b">
        <f ca="1">ISBLANK(INDIRECT($A$101))</f>
        <v>0</v>
      </c>
    </row>
    <row r="102" spans="1:4" ht="10.5">
      <c r="A102" s="64" t="s">
        <v>204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64" t="s">
        <v>205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64" t="s">
        <v>206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4" t="s">
        <v>207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4" t="s">
        <v>208</v>
      </c>
      <c r="B106">
        <f ca="1">IF(ISTEXT(INDIRECT($A$106)),INDIRECT($A$106),"")</f>
      </c>
      <c r="C106">
        <f ca="1">IF(ISNUMBER(INDIRECT($A$106)),ROUND(INDIRECT($A$106),2),0)</f>
        <v>939.84</v>
      </c>
      <c r="D106" t="b">
        <f ca="1">ISBLANK(INDIRECT($A$106))</f>
        <v>0</v>
      </c>
    </row>
    <row r="107" spans="1:4" ht="10.5">
      <c r="A107" s="64" t="s">
        <v>209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64" t="s">
        <v>210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4" t="s">
        <v>211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4" t="s">
        <v>212</v>
      </c>
      <c r="B110">
        <f ca="1">IF(ISTEXT(INDIRECT($A$110)),INDIRECT($A$110),"")</f>
      </c>
      <c r="C110">
        <f ca="1">IF(ISNUMBER(INDIRECT($A$110)),ROUND(INDIRECT($A$110),2),0)</f>
        <v>0</v>
      </c>
      <c r="D110" t="b">
        <f ca="1">ISBLANK(INDIRECT($A$110))</f>
        <v>0</v>
      </c>
    </row>
    <row r="111" spans="1:4" ht="10.5">
      <c r="A111" s="64" t="s">
        <v>213</v>
      </c>
      <c r="B111" t="str">
        <f ca="1">IF(ISTEXT(INDIRECT($A$111)),INDIRECT($A$111),"")</f>
        <v>8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4" t="s">
        <v>214</v>
      </c>
      <c r="B112" t="str">
        <f ca="1">IF(ISTEXT(INDIRECT($A$112)),INDIRECT($A$112),"")</f>
        <v>Iš Europos Sąjungos, užsienio valstybių ir tarptautinių organizacijų (finansavimo sumų dalis, kuri gaunama iš Europos Sąjungos, neįskaitant finansvimo sumų iš valstybės ar savivaldybės biudžetų ES  projektams finansuoti):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64" t="s">
        <v>215</v>
      </c>
      <c r="B113">
        <f ca="1">IF(ISTEXT(INDIRECT($A$113)),INDIRECT($A$113),"")</f>
      </c>
      <c r="C113">
        <f ca="1">IF(ISNUMBER(INDIRECT($A$113)),ROUND(INDIRECT($A$113),2),0)</f>
        <v>47146.79</v>
      </c>
      <c r="D113" t="b">
        <f ca="1">ISBLANK(INDIRECT($A$113))</f>
        <v>0</v>
      </c>
    </row>
    <row r="114" spans="1:4" ht="10.5">
      <c r="A114" s="64" t="s">
        <v>216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0</v>
      </c>
    </row>
    <row r="115" spans="1:4" ht="10.5">
      <c r="A115" s="64" t="s">
        <v>217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0</v>
      </c>
    </row>
    <row r="116" spans="1:4" ht="10.5">
      <c r="A116" s="64" t="s">
        <v>218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64" t="s">
        <v>219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4" t="s">
        <v>220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0</v>
      </c>
    </row>
    <row r="119" spans="1:4" ht="10.5">
      <c r="A119" s="64" t="s">
        <v>221</v>
      </c>
      <c r="B119">
        <f ca="1">IF(ISTEXT(INDIRECT($A$119)),INDIRECT($A$119),"")</f>
      </c>
      <c r="C119">
        <f ca="1">IF(ISNUMBER(INDIRECT($A$119)),ROUND(INDIRECT($A$119),2),0)</f>
        <v>24627.7</v>
      </c>
      <c r="D119" t="b">
        <f ca="1">ISBLANK(INDIRECT($A$119))</f>
        <v>0</v>
      </c>
    </row>
    <row r="120" spans="1:4" ht="10.5">
      <c r="A120" s="64" t="s">
        <v>222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4" t="s">
        <v>223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0</v>
      </c>
    </row>
    <row r="122" spans="1:4" ht="10.5">
      <c r="A122" s="64" t="s">
        <v>224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0</v>
      </c>
    </row>
    <row r="123" spans="1:4" ht="10.5">
      <c r="A123" s="64" t="s">
        <v>225</v>
      </c>
      <c r="B123">
        <f ca="1">IF(ISTEXT(INDIRECT($A$123)),INDIRECT($A$123),"")</f>
      </c>
      <c r="C123">
        <f ca="1">IF(ISNUMBER(INDIRECT($A$123)),ROUND(INDIRECT($A$123),2),0)</f>
        <v>22519.09</v>
      </c>
      <c r="D123" t="b">
        <f ca="1">ISBLANK(INDIRECT($A$123))</f>
        <v>0</v>
      </c>
    </row>
    <row r="124" spans="1:4" ht="10.5">
      <c r="A124" s="64" t="s">
        <v>226</v>
      </c>
      <c r="B124" t="str">
        <f ca="1">IF(ISTEXT(INDIRECT($A$124)),INDIRECT($A$124),"")</f>
        <v>9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64" t="s">
        <v>227</v>
      </c>
      <c r="B125" t="str">
        <f ca="1">IF(ISTEXT(INDIRECT($A$125)),INDIRECT($A$125),"")</f>
        <v>nepiniginiam turtui įsigyti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64" t="s">
        <v>228</v>
      </c>
      <c r="B126">
        <f ca="1">IF(ISTEXT(INDIRECT($A$126)),INDIRECT($A$126),"")</f>
      </c>
      <c r="C126">
        <f ca="1">IF(ISNUMBER(INDIRECT($A$126)),ROUND(INDIRECT($A$126),2),0)</f>
        <v>20767.53</v>
      </c>
      <c r="D126" t="b">
        <f ca="1">ISBLANK(INDIRECT($A$126))</f>
        <v>0</v>
      </c>
    </row>
    <row r="127" spans="1:4" ht="10.5">
      <c r="A127" s="64" t="s">
        <v>229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64" t="s">
        <v>230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4" t="s">
        <v>231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4" t="s">
        <v>232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64" t="s">
        <v>233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64" t="s">
        <v>234</v>
      </c>
      <c r="B132">
        <f ca="1">IF(ISTEXT(INDIRECT($A$132)),INDIRECT($A$132),"")</f>
      </c>
      <c r="C132">
        <f ca="1">IF(ISNUMBER(INDIRECT($A$132)),ROUND(INDIRECT($A$132),2),0)</f>
        <v>2259.82</v>
      </c>
      <c r="D132" t="b">
        <f ca="1">ISBLANK(INDIRECT($A$132))</f>
        <v>0</v>
      </c>
    </row>
    <row r="133" spans="1:4" ht="10.5">
      <c r="A133" s="64" t="s">
        <v>235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4" t="s">
        <v>236</v>
      </c>
      <c r="B134">
        <f ca="1">IF(ISTEXT(INDIRECT($A$134)),INDIRECT($A$134),"")</f>
      </c>
      <c r="C134">
        <f ca="1">IF(ISNUMBER(INDIRECT($A$134)),ROUND(INDIRECT($A$134),2),0)</f>
        <v>0</v>
      </c>
      <c r="D134" t="b">
        <f ca="1">ISBLANK(INDIRECT($A$134))</f>
        <v>1</v>
      </c>
    </row>
    <row r="135" spans="1:4" ht="10.5">
      <c r="A135" s="64" t="s">
        <v>237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64" t="s">
        <v>238</v>
      </c>
      <c r="B136">
        <f ca="1">IF(ISTEXT(INDIRECT($A$136)),INDIRECT($A$136),"")</f>
      </c>
      <c r="C136">
        <f ca="1">IF(ISNUMBER(INDIRECT($A$136)),ROUND(INDIRECT($A$136),2),0)</f>
        <v>18507.71</v>
      </c>
      <c r="D136" t="b">
        <f ca="1">ISBLANK(INDIRECT($A$136))</f>
        <v>0</v>
      </c>
    </row>
    <row r="137" spans="1:4" ht="10.5">
      <c r="A137" s="64" t="s">
        <v>239</v>
      </c>
      <c r="B137" t="str">
        <f ca="1">IF(ISTEXT(INDIRECT($A$137)),INDIRECT($A$137),"")</f>
        <v>10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64" t="s">
        <v>240</v>
      </c>
      <c r="B138" t="str">
        <f ca="1">IF(ISTEXT(INDIRECT($A$138)),INDIRECT($A$138),"")</f>
        <v>kitoms išlaidoms kompensuoti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4" t="s">
        <v>241</v>
      </c>
      <c r="B139">
        <f ca="1">IF(ISTEXT(INDIRECT($A$139)),INDIRECT($A$139),"")</f>
      </c>
      <c r="C139">
        <f ca="1">IF(ISNUMBER(INDIRECT($A$139)),ROUND(INDIRECT($A$139),2),0)</f>
        <v>26379.26</v>
      </c>
      <c r="D139" t="b">
        <f ca="1">ISBLANK(INDIRECT($A$139))</f>
        <v>0</v>
      </c>
    </row>
    <row r="140" spans="1:4" ht="10.5">
      <c r="A140" s="64" t="s">
        <v>242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4" t="s">
        <v>243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4" t="s">
        <v>244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64" t="s">
        <v>245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64" t="s">
        <v>246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4" t="s">
        <v>247</v>
      </c>
      <c r="B145">
        <f ca="1">IF(ISTEXT(INDIRECT($A$145)),INDIRECT($A$145),"")</f>
      </c>
      <c r="C145">
        <f ca="1">IF(ISNUMBER(INDIRECT($A$145)),ROUND(INDIRECT($A$145),2),0)</f>
        <v>22367.88</v>
      </c>
      <c r="D145" t="b">
        <f ca="1">ISBLANK(INDIRECT($A$145))</f>
        <v>0</v>
      </c>
    </row>
    <row r="146" spans="1:4" ht="10.5">
      <c r="A146" s="64" t="s">
        <v>248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64" t="s">
        <v>249</v>
      </c>
      <c r="B147">
        <f ca="1">IF(ISTEXT(INDIRECT($A$147)),INDIRECT($A$147),"")</f>
      </c>
      <c r="C147">
        <f ca="1">IF(ISNUMBER(INDIRECT($A$147)),ROUND(INDIRECT($A$147),2),0)</f>
        <v>0</v>
      </c>
      <c r="D147" t="b">
        <f ca="1">ISBLANK(INDIRECT($A$147))</f>
        <v>1</v>
      </c>
    </row>
    <row r="148" spans="1:4" ht="10.5">
      <c r="A148" s="64" t="s">
        <v>250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64" t="s">
        <v>251</v>
      </c>
      <c r="B149">
        <f ca="1">IF(ISTEXT(INDIRECT($A$149)),INDIRECT($A$149),"")</f>
      </c>
      <c r="C149">
        <f ca="1">IF(ISNUMBER(INDIRECT($A$149)),ROUND(INDIRECT($A$149),2),0)</f>
        <v>4011.38</v>
      </c>
      <c r="D149" t="b">
        <f ca="1">ISBLANK(INDIRECT($A$149))</f>
        <v>0</v>
      </c>
    </row>
    <row r="150" spans="1:4" ht="10.5">
      <c r="A150" s="64" t="s">
        <v>252</v>
      </c>
      <c r="B150" t="str">
        <f ca="1">IF(ISTEXT(INDIRECT($A$150)),INDIRECT($A$150),"")</f>
        <v>11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4" t="s">
        <v>253</v>
      </c>
      <c r="B151" t="str">
        <f ca="1">IF(ISTEXT(INDIRECT($A$151)),INDIRECT($A$151),"")</f>
        <v>Iš kitų šaltinių: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4" t="s">
        <v>254</v>
      </c>
      <c r="B152">
        <f ca="1">IF(ISTEXT(INDIRECT($A$152)),INDIRECT($A$152),"")</f>
      </c>
      <c r="C152">
        <f ca="1">IF(ISNUMBER(INDIRECT($A$152)),ROUND(INDIRECT($A$152),2),0)</f>
        <v>1470.52</v>
      </c>
      <c r="D152" t="b">
        <f ca="1">ISBLANK(INDIRECT($A$152))</f>
        <v>0</v>
      </c>
    </row>
    <row r="153" spans="1:4" ht="10.5">
      <c r="A153" s="64" t="s">
        <v>255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0</v>
      </c>
    </row>
    <row r="154" spans="1:4" ht="10.5">
      <c r="A154" s="64" t="s">
        <v>256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0</v>
      </c>
    </row>
    <row r="155" spans="1:4" ht="10.5">
      <c r="A155" s="64" t="s">
        <v>257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0</v>
      </c>
    </row>
    <row r="156" spans="1:4" ht="10.5">
      <c r="A156" s="64" t="s">
        <v>258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4" t="s">
        <v>259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4" t="s">
        <v>260</v>
      </c>
      <c r="B158">
        <f ca="1">IF(ISTEXT(INDIRECT($A$158)),INDIRECT($A$158),"")</f>
      </c>
      <c r="C158">
        <f ca="1">IF(ISNUMBER(INDIRECT($A$158)),ROUND(INDIRECT($A$158),2),0)</f>
        <v>85.66</v>
      </c>
      <c r="D158" t="b">
        <f ca="1">ISBLANK(INDIRECT($A$158))</f>
        <v>0</v>
      </c>
    </row>
    <row r="159" spans="1:4" ht="10.5">
      <c r="A159" s="64" t="s">
        <v>261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0</v>
      </c>
    </row>
    <row r="160" spans="1:4" ht="10.5">
      <c r="A160" s="64" t="s">
        <v>262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0</v>
      </c>
    </row>
    <row r="161" spans="1:4" ht="10.5">
      <c r="A161" s="64" t="s">
        <v>263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0</v>
      </c>
    </row>
    <row r="162" spans="1:4" ht="10.5">
      <c r="A162" s="64" t="s">
        <v>264</v>
      </c>
      <c r="B162">
        <f ca="1">IF(ISTEXT(INDIRECT($A$162)),INDIRECT($A$162),"")</f>
      </c>
      <c r="C162">
        <f ca="1">IF(ISNUMBER(INDIRECT($A$162)),ROUND(INDIRECT($A$162),2),0)</f>
        <v>1384.86</v>
      </c>
      <c r="D162" t="b">
        <f ca="1">ISBLANK(INDIRECT($A$162))</f>
        <v>0</v>
      </c>
    </row>
    <row r="163" spans="1:4" ht="10.5">
      <c r="A163" s="64" t="s">
        <v>265</v>
      </c>
      <c r="B163" t="str">
        <f ca="1">IF(ISTEXT(INDIRECT($A$163)),INDIRECT($A$163),"")</f>
        <v>12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4" t="s">
        <v>266</v>
      </c>
      <c r="B164" t="str">
        <f ca="1">IF(ISTEXT(INDIRECT($A$164)),INDIRECT($A$164),"")</f>
        <v>nepiniginiam turtui įsigyti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64" t="s">
        <v>267</v>
      </c>
      <c r="B165">
        <f ca="1">IF(ISTEXT(INDIRECT($A$165)),INDIRECT($A$165),"")</f>
      </c>
      <c r="C165">
        <f ca="1">IF(ISNUMBER(INDIRECT($A$165)),ROUND(INDIRECT($A$165),2),0)</f>
        <v>326.16</v>
      </c>
      <c r="D165" t="b">
        <f ca="1">ISBLANK(INDIRECT($A$165))</f>
        <v>0</v>
      </c>
    </row>
    <row r="166" spans="1:4" ht="10.5">
      <c r="A166" s="64" t="s">
        <v>268</v>
      </c>
      <c r="B166">
        <f ca="1">IF(ISTEXT(INDIRECT($A$166)),INDIRECT($A$166),"")</f>
      </c>
      <c r="C166">
        <f ca="1">IF(ISNUMBER(INDIRECT($A$166)),ROUND(INDIRECT($A$166),2),0)</f>
        <v>0</v>
      </c>
      <c r="D166" t="b">
        <f ca="1">ISBLANK(INDIRECT($A$166))</f>
        <v>1</v>
      </c>
    </row>
    <row r="167" spans="1:4" ht="10.5">
      <c r="A167" s="64" t="s">
        <v>269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64" t="s">
        <v>270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64" t="s">
        <v>271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64" t="s">
        <v>272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64" t="s">
        <v>273</v>
      </c>
      <c r="B171">
        <f ca="1">IF(ISTEXT(INDIRECT($A$171)),INDIRECT($A$171),"")</f>
      </c>
      <c r="C171">
        <f ca="1">IF(ISNUMBER(INDIRECT($A$171)),ROUND(INDIRECT($A$171),2),0)</f>
        <v>58.86</v>
      </c>
      <c r="D171" t="b">
        <f ca="1">ISBLANK(INDIRECT($A$171))</f>
        <v>0</v>
      </c>
    </row>
    <row r="172" spans="1:4" ht="10.5">
      <c r="A172" s="64" t="s">
        <v>274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64" t="s">
        <v>275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64" t="s">
        <v>276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64" t="s">
        <v>277</v>
      </c>
      <c r="B175">
        <f ca="1">IF(ISTEXT(INDIRECT($A$175)),INDIRECT($A$175),"")</f>
      </c>
      <c r="C175">
        <f ca="1">IF(ISNUMBER(INDIRECT($A$175)),ROUND(INDIRECT($A$175),2),0)</f>
        <v>267.3</v>
      </c>
      <c r="D175" t="b">
        <f ca="1">ISBLANK(INDIRECT($A$175))</f>
        <v>0</v>
      </c>
    </row>
    <row r="176" spans="1:4" ht="10.5">
      <c r="A176" s="64" t="s">
        <v>278</v>
      </c>
      <c r="B176" t="str">
        <f ca="1">IF(ISTEXT(INDIRECT($A$176)),INDIRECT($A$176),"")</f>
        <v>13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64" t="s">
        <v>279</v>
      </c>
      <c r="B177" t="str">
        <f ca="1">IF(ISTEXT(INDIRECT($A$177)),INDIRECT($A$177),"")</f>
        <v>kitoms išlaidoms kompensuoti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64" t="s">
        <v>280</v>
      </c>
      <c r="B178">
        <f ca="1">IF(ISTEXT(INDIRECT($A$178)),INDIRECT($A$178),"")</f>
      </c>
      <c r="C178">
        <f ca="1">IF(ISNUMBER(INDIRECT($A$178)),ROUND(INDIRECT($A$178),2),0)</f>
        <v>1144.36</v>
      </c>
      <c r="D178" t="b">
        <f ca="1">ISBLANK(INDIRECT($A$178))</f>
        <v>0</v>
      </c>
    </row>
    <row r="179" spans="1:4" ht="10.5">
      <c r="A179" s="64" t="s">
        <v>281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64" t="s">
        <v>282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64" t="s">
        <v>283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64" t="s">
        <v>284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1</v>
      </c>
    </row>
    <row r="183" spans="1:4" ht="10.5">
      <c r="A183" s="64" t="s">
        <v>285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64" t="s">
        <v>286</v>
      </c>
      <c r="B184">
        <f ca="1">IF(ISTEXT(INDIRECT($A$184)),INDIRECT($A$184),"")</f>
      </c>
      <c r="C184">
        <f ca="1">IF(ISNUMBER(INDIRECT($A$184)),ROUND(INDIRECT($A$184),2),0)</f>
        <v>26.8</v>
      </c>
      <c r="D184" t="b">
        <f ca="1">ISBLANK(INDIRECT($A$184))</f>
        <v>0</v>
      </c>
    </row>
    <row r="185" spans="1:4" ht="10.5">
      <c r="A185" s="64" t="s">
        <v>287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64" t="s">
        <v>288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1</v>
      </c>
    </row>
    <row r="187" spans="1:4" ht="10.5">
      <c r="A187" s="64" t="s">
        <v>289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1</v>
      </c>
    </row>
    <row r="188" spans="1:4" ht="10.5">
      <c r="A188" s="64" t="s">
        <v>290</v>
      </c>
      <c r="B188">
        <f ca="1">IF(ISTEXT(INDIRECT($A$188)),INDIRECT($A$188),"")</f>
      </c>
      <c r="C188">
        <f ca="1">IF(ISNUMBER(INDIRECT($A$188)),ROUND(INDIRECT($A$188),2),0)</f>
        <v>1117.56</v>
      </c>
      <c r="D188" t="b">
        <f ca="1">ISBLANK(INDIRECT($A$188))</f>
        <v>0</v>
      </c>
    </row>
    <row r="189" spans="1:4" ht="10.5">
      <c r="A189" s="64" t="s">
        <v>291</v>
      </c>
      <c r="B189" t="str">
        <f ca="1">IF(ISTEXT(INDIRECT($A$189)),INDIRECT($A$189),"")</f>
        <v>14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64" t="s">
        <v>292</v>
      </c>
      <c r="B190" t="str">
        <f ca="1">IF(ISTEXT(INDIRECT($A$190)),INDIRECT($A$190),"")</f>
        <v>Iš viso finansavimo sumų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64" t="s">
        <v>293</v>
      </c>
      <c r="B191">
        <f ca="1">IF(ISTEXT(INDIRECT($A$191)),INDIRECT($A$191),"")</f>
      </c>
      <c r="C191">
        <f ca="1">IF(ISNUMBER(INDIRECT($A$191)),ROUND(INDIRECT($A$191),2),0)</f>
        <v>1244586.32</v>
      </c>
      <c r="D191" t="b">
        <f ca="1">ISBLANK(INDIRECT($A$191))</f>
        <v>0</v>
      </c>
    </row>
    <row r="192" spans="1:4" ht="10.5">
      <c r="A192" s="64" t="s">
        <v>294</v>
      </c>
      <c r="B192">
        <f ca="1">IF(ISTEXT(INDIRECT($A$192)),INDIRECT($A$192),"")</f>
      </c>
      <c r="C192">
        <f ca="1">IF(ISNUMBER(INDIRECT($A$192)),ROUND(INDIRECT($A$192),2),0)</f>
        <v>199889.87</v>
      </c>
      <c r="D192" t="b">
        <f ca="1">ISBLANK(INDIRECT($A$192))</f>
        <v>0</v>
      </c>
    </row>
    <row r="193" spans="1:4" ht="10.5">
      <c r="A193" s="64" t="s">
        <v>295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64" t="s">
        <v>296</v>
      </c>
      <c r="B194">
        <f ca="1">IF(ISTEXT(INDIRECT($A$194)),INDIRECT($A$194),"")</f>
      </c>
      <c r="C194">
        <f ca="1">IF(ISNUMBER(INDIRECT($A$194)),ROUND(INDIRECT($A$194),2),0)</f>
        <v>0</v>
      </c>
      <c r="D194" t="b">
        <f ca="1">ISBLANK(INDIRECT($A$194))</f>
        <v>0</v>
      </c>
    </row>
    <row r="195" spans="1:4" ht="10.5">
      <c r="A195" s="64" t="s">
        <v>297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0</v>
      </c>
    </row>
    <row r="196" spans="1:4" ht="10.5">
      <c r="A196" s="64" t="s">
        <v>298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0</v>
      </c>
    </row>
    <row r="197" spans="1:4" ht="10.5">
      <c r="A197" s="64" t="s">
        <v>299</v>
      </c>
      <c r="B197">
        <f ca="1">IF(ISTEXT(INDIRECT($A$197)),INDIRECT($A$197),"")</f>
      </c>
      <c r="C197">
        <f ca="1">IF(ISNUMBER(INDIRECT($A$197)),ROUND(INDIRECT($A$197),2),0)</f>
        <v>230366.93</v>
      </c>
      <c r="D197" t="b">
        <f ca="1">ISBLANK(INDIRECT($A$197))</f>
        <v>0</v>
      </c>
    </row>
    <row r="198" spans="1:4" ht="10.5">
      <c r="A198" s="64" t="s">
        <v>300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64" t="s">
        <v>301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64" t="s">
        <v>302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0</v>
      </c>
    </row>
    <row r="201" spans="1:4" ht="10.5">
      <c r="A201" s="64" t="s">
        <v>303</v>
      </c>
      <c r="B201">
        <f ca="1">IF(ISTEXT(INDIRECT($A$201)),INDIRECT($A$201),"")</f>
      </c>
      <c r="C201">
        <f ca="1">IF(ISNUMBER(INDIRECT($A$201)),ROUND(INDIRECT($A$201),2),0)</f>
        <v>1214109.26</v>
      </c>
      <c r="D201" t="b">
        <f ca="1">ISBLANK(INDIRECT($A$201))</f>
        <v>0</v>
      </c>
    </row>
    <row r="202" spans="1:4" ht="10.5">
      <c r="A202" s="64" t="s">
        <v>304</v>
      </c>
      <c r="B202" t="str">
        <f ca="1">IF(ISTEXT(INDIRECT($A$202)),INDIRECT($A$202),"")</f>
        <v>2224</v>
      </c>
      <c r="C202">
        <f ca="1">IF(ISNUMBER(INDIRECT($A$202)),INDIRECT($A$202),0)</f>
        <v>0</v>
      </c>
      <c r="D202" t="b">
        <f ca="1">ISBLANK(INDIRECT($A$202))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2017-05-04T08:19:46Z</cp:lastPrinted>
  <dcterms:created xsi:type="dcterms:W3CDTF">2003-09-13T06:13:56Z</dcterms:created>
  <dcterms:modified xsi:type="dcterms:W3CDTF">2017-05-04T08:20:04Z</dcterms:modified>
  <cp:category/>
  <cp:version/>
  <cp:contentType/>
  <cp:contentStatus/>
</cp:coreProperties>
</file>