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VR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'DATA'!$A$1:$D$168</definedName>
    <definedName name="DepKodas">'Istaiga'!$B$8</definedName>
    <definedName name="DepPavadinimas">'Istaiga'!$B$9</definedName>
    <definedName name="Dir">'Istaiga'!$B$10</definedName>
    <definedName name="Forma">'F_VRA'!$B$1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'F_VRA'!$C$1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'F_VRA'!$D$2</definedName>
    <definedName name="Metai">'F_VRA'!$C$2</definedName>
    <definedName name="MinKodas">'Istaiga'!$B$6</definedName>
    <definedName name="MinPavadinimas">'Istaiga'!$B$7</definedName>
    <definedName name="Parametrai">'DATA'!$F$1:$N$2</definedName>
    <definedName name="_xlnm.Print_Area" localSheetId="0">'F_VRA'!$A$1:$I$65</definedName>
    <definedName name="_xlnm.Print_Titles" localSheetId="0">'F_VRA'!$4:$7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Sudaryta">'Istaiga'!$B$12</definedName>
    <definedName name="Versija">'F_VRA'!$A$1</definedName>
  </definedNames>
  <calcPr fullCalcOnLoad="1" fullPrecision="0"/>
</workbook>
</file>

<file path=xl/sharedStrings.xml><?xml version="1.0" encoding="utf-8"?>
<sst xmlns="http://schemas.openxmlformats.org/spreadsheetml/2006/main" count="1722" uniqueCount="488">
  <si>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</si>
  <si>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</si>
  <si>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</si>
  <si>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</si>
  <si>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</si>
  <si>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</si>
  <si>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</si>
  <si>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</si>
  <si>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</si>
  <si>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</si>
  <si>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</si>
  <si>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</si>
  <si>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</si>
  <si>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</si>
  <si>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</si>
  <si>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</si>
  <si>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</si>
  <si>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</si>
  <si>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</si>
  <si>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</si>
  <si>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</si>
  <si>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</si>
  <si>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</si>
  <si>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</si>
  <si>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</si>
  <si>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</si>
  <si>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</si>
  <si>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</si>
  <si>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</si>
  <si>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</si>
  <si>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A.</t>
  </si>
  <si>
    <t>I.</t>
  </si>
  <si>
    <t>I.1</t>
  </si>
  <si>
    <t>I.2</t>
  </si>
  <si>
    <t>I.3</t>
  </si>
  <si>
    <t>I.4</t>
  </si>
  <si>
    <t>II.</t>
  </si>
  <si>
    <t>III.</t>
  </si>
  <si>
    <t>IV.</t>
  </si>
  <si>
    <t>B.</t>
  </si>
  <si>
    <t>C.</t>
  </si>
  <si>
    <t>Straipsniai</t>
  </si>
  <si>
    <t>V.</t>
  </si>
  <si>
    <t>D.</t>
  </si>
  <si>
    <t>E.</t>
  </si>
  <si>
    <t>F.</t>
  </si>
  <si>
    <t>G.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</si>
  <si>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</si>
  <si>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</si>
  <si>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</si>
  <si>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</si>
  <si>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</si>
  <si>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Pateikimo valiuta ir tikslumas : litais</t>
  </si>
  <si>
    <t>Ataskaitinis laikotarpis</t>
  </si>
  <si>
    <t>Praėjęs ataskaitinis laikotarpis</t>
  </si>
  <si>
    <t>2</t>
  </si>
  <si>
    <t>Pastabos Nr.</t>
  </si>
  <si>
    <t>PAGRINDINĖS VEIKLOS PAJAMOS</t>
  </si>
  <si>
    <t>FINANSAVIMO PAJAMOS</t>
  </si>
  <si>
    <t>Iš valstybės biudžeto</t>
  </si>
  <si>
    <t>iš savivaldybių biudžeto</t>
  </si>
  <si>
    <t>iš kitų finansavimo šaltinių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</si>
  <si>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</si>
  <si>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</si>
  <si>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</si>
  <si>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</si>
  <si>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</si>
  <si>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</si>
  <si>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</si>
  <si>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</si>
  <si>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</si>
  <si>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</si>
  <si>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KITŲ PASLAUGŲ</t>
  </si>
  <si>
    <t>KITOS</t>
  </si>
  <si>
    <t>PAGRINDINĖS VEIKLOS KITOS PAJAMOS</t>
  </si>
  <si>
    <t>Pagrindinės veiklos kitos pajamos</t>
  </si>
  <si>
    <t>Pervestinų pagrindinės veiklos kitų pajamų suma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</si>
  <si>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</si>
  <si>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</si>
  <si>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</si>
  <si>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</si>
  <si>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</si>
  <si>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</si>
  <si>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</si>
  <si>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</si>
  <si>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</si>
  <si>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</si>
  <si>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</si>
  <si>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</si>
  <si>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</si>
  <si>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</si>
  <si>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H.</t>
  </si>
  <si>
    <t>GRYNASIS PERVIRŠIS AR DEFICITAS</t>
  </si>
  <si>
    <t>GRYNASIS PERVIRŠIS AR DEFICITAS PRIEŠ NUOSAVYBĖS METODO ĮTAKĄ</t>
  </si>
  <si>
    <t>NUOSAVYBĖS METODO ĮTAKA</t>
  </si>
  <si>
    <t>TENKANTIS KONTROLIUOJANČIAJAM SUBJEKTUI</t>
  </si>
  <si>
    <t>TENKANTIS MAŽUMOS DALIAI</t>
  </si>
  <si>
    <t>J.</t>
  </si>
  <si>
    <t>VEIKLOS REZULTATŲ ATASKAITA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</si>
  <si>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</si>
  <si>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3-iojo VSAFAS „Veiklos rezultatų ataskaita“</t>
  </si>
  <si>
    <t>1 priedas</t>
  </si>
  <si>
    <t>Forma VRA</t>
  </si>
  <si>
    <t>APSKAITOS POLITIKOS KEITIMO IR ESMINIŲ APSKAITOS KLAIDŲ TAISYMO ĮTAKA</t>
  </si>
  <si>
    <t>PELNO MOKESTIS</t>
  </si>
  <si>
    <t>III.1</t>
  </si>
  <si>
    <t>III.2</t>
  </si>
  <si>
    <t>MOKESČIŲ IR SOCIALINIŲ ĮMOKŲ PAJAMOS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</si>
  <si>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</si>
  <si>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</si>
  <si>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</si>
  <si>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</si>
  <si>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</si>
  <si>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</si>
  <si>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</si>
  <si>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</si>
  <si>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</si>
  <si>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</si>
  <si>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</si>
  <si>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</si>
  <si>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</si>
  <si>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</si>
  <si>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</si>
  <si>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</si>
  <si>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</si>
  <si>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</si>
  <si>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</si>
  <si>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</si>
  <si>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</si>
  <si>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</si>
  <si>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</si>
  <si>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</si>
  <si>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</si>
  <si>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</si>
  <si>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</si>
  <si>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</si>
  <si>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</si>
  <si>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</si>
  <si>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</si>
  <si>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</si>
  <si>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</si>
  <si>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F_VRA</t>
  </si>
  <si>
    <t>PAPRASTOJO REMONTO IR EKSPLOATAVIMO</t>
  </si>
  <si>
    <t>SUNAUDOTŲ IR PARDUOTŲ ATSARGŲ SAVIKAINA</t>
  </si>
  <si>
    <t>iš ES, užsienio valstybių ir tarptautinių organizacijų lėšų</t>
  </si>
  <si>
    <t>PERVESTINOS Į BIUDŽETĄ KITOS VEIKLOS PAJAMOS</t>
  </si>
  <si>
    <t>NUVERTĖJIMO IR NURAŠYTŲ SUMŲ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</si>
  <si>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</si>
  <si>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</si>
  <si>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</si>
  <si>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</si>
  <si>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</si>
  <si>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</si>
  <si>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</si>
  <si>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</si>
  <si>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</si>
  <si>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</si>
  <si>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</si>
  <si>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</si>
  <si>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</si>
  <si>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</si>
  <si>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</si>
  <si>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</si>
  <si>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'F_VRA'!$C$2</t>
  </si>
  <si>
    <t>'F_VRA'!$D$2</t>
  </si>
  <si>
    <t>'F_VRA'!$A$4</t>
  </si>
  <si>
    <t>'F_VRA'!$A$6</t>
  </si>
  <si>
    <t>'F_VRA'!$B$14</t>
  </si>
  <si>
    <t>'F_VRA'!$C$14</t>
  </si>
  <si>
    <t>'F_VRA'!$E$14</t>
  </si>
  <si>
    <t>'F_VRA'!$G$14</t>
  </si>
  <si>
    <t>'F_VRA'!$B$15</t>
  </si>
  <si>
    <t>'F_VRA'!$C$15</t>
  </si>
  <si>
    <t>'F_VRA'!$E$15</t>
  </si>
  <si>
    <t>'F_VRA'!$G$15</t>
  </si>
  <si>
    <t>'F_VRA'!$B$16</t>
  </si>
  <si>
    <t>'F_VRA'!$C$16</t>
  </si>
  <si>
    <t>'F_VRA'!$E$16</t>
  </si>
  <si>
    <t>'F_VRA'!$G$16</t>
  </si>
  <si>
    <t>'F_VRA'!$B$17</t>
  </si>
  <si>
    <t>'F_VRA'!$C$17</t>
  </si>
  <si>
    <t>'F_VRA'!$E$17</t>
  </si>
  <si>
    <t>'F_VRA'!$G$17</t>
  </si>
  <si>
    <t>'F_VRA'!$B$18</t>
  </si>
  <si>
    <t>'F_VRA'!$C$18</t>
  </si>
  <si>
    <t>'F_VRA'!$E$18</t>
  </si>
  <si>
    <t>'F_VRA'!$G$18</t>
  </si>
  <si>
    <t>'F_VRA'!$B$19</t>
  </si>
  <si>
    <t>'F_VRA'!$C$19</t>
  </si>
  <si>
    <t>'F_VRA'!$E$19</t>
  </si>
  <si>
    <t>'F_VRA'!$G$19</t>
  </si>
  <si>
    <t>'F_VRA'!$B$20</t>
  </si>
  <si>
    <t>'F_VRA'!$C$20</t>
  </si>
  <si>
    <t>'F_VRA'!$E$20</t>
  </si>
  <si>
    <t>'F_VRA'!$G$20</t>
  </si>
  <si>
    <t>'F_VRA'!$B$21</t>
  </si>
  <si>
    <t>'F_VRA'!$C$21</t>
  </si>
  <si>
    <t>'F_VRA'!$E$21</t>
  </si>
  <si>
    <t>'F_VRA'!$G$21</t>
  </si>
  <si>
    <t>'F_VRA'!$B$22</t>
  </si>
  <si>
    <t>'F_VRA'!$C$22</t>
  </si>
  <si>
    <t>'F_VRA'!$E$22</t>
  </si>
  <si>
    <t>'F_VRA'!$G$22</t>
  </si>
  <si>
    <t>'F_VRA'!$B$23</t>
  </si>
  <si>
    <t>'F_VRA'!$C$23</t>
  </si>
  <si>
    <t>'F_VRA'!$E$23</t>
  </si>
  <si>
    <t>'F_VRA'!$G$23</t>
  </si>
  <si>
    <t>'F_VRA'!$B$24</t>
  </si>
  <si>
    <t>'F_VRA'!$C$24</t>
  </si>
  <si>
    <t>'F_VRA'!$E$24</t>
  </si>
  <si>
    <t>'F_VRA'!$G$24</t>
  </si>
  <si>
    <t>'F_VRA'!$B$25</t>
  </si>
  <si>
    <t>'F_VRA'!$C$25</t>
  </si>
  <si>
    <t>'F_VRA'!$E$25</t>
  </si>
  <si>
    <t>'F_VRA'!$G$25</t>
  </si>
  <si>
    <t>'F_VRA'!$B$26</t>
  </si>
  <si>
    <t>'F_VRA'!$C$26</t>
  </si>
  <si>
    <t>'F_VRA'!$E$26</t>
  </si>
  <si>
    <t>'F_VRA'!$G$26</t>
  </si>
  <si>
    <t>'F_VRA'!$B$27</t>
  </si>
  <si>
    <t>'F_VRA'!$C$27</t>
  </si>
  <si>
    <t>'F_VRA'!$E$27</t>
  </si>
  <si>
    <t>'F_VRA'!$G$27</t>
  </si>
  <si>
    <t>'F_VRA'!$B$28</t>
  </si>
  <si>
    <t>'F_VRA'!$C$28</t>
  </si>
  <si>
    <t>'F_VRA'!$E$28</t>
  </si>
  <si>
    <t>'F_VRA'!$G$28</t>
  </si>
  <si>
    <t>'F_VRA'!$B$29</t>
  </si>
  <si>
    <t>'F_VRA'!$C$29</t>
  </si>
  <si>
    <t>'F_VRA'!$E$29</t>
  </si>
  <si>
    <t>'F_VRA'!$G$29</t>
  </si>
  <si>
    <t>'F_VRA'!$B$30</t>
  </si>
  <si>
    <t>'F_VRA'!$C$30</t>
  </si>
  <si>
    <t>'F_VRA'!$E$30</t>
  </si>
  <si>
    <t>'F_VRA'!$G$30</t>
  </si>
  <si>
    <t>'F_VRA'!$B$31</t>
  </si>
  <si>
    <t>'F_VRA'!$C$31</t>
  </si>
  <si>
    <t>'F_VRA'!$E$31</t>
  </si>
  <si>
    <t>'F_VRA'!$G$31</t>
  </si>
  <si>
    <t>'F_VRA'!$B$32</t>
  </si>
  <si>
    <t>'F_VRA'!$C$32</t>
  </si>
  <si>
    <t>'F_VRA'!$E$32</t>
  </si>
  <si>
    <t>'F_VRA'!$G$32</t>
  </si>
  <si>
    <t>'F_VRA'!$B$33</t>
  </si>
  <si>
    <t>'F_VRA'!$C$33</t>
  </si>
  <si>
    <t>'F_VRA'!$E$33</t>
  </si>
  <si>
    <t>'F_VRA'!$G$33</t>
  </si>
  <si>
    <t>'F_VRA'!$B$34</t>
  </si>
  <si>
    <t>'F_VRA'!$C$34</t>
  </si>
  <si>
    <t>'F_VRA'!$E$34</t>
  </si>
  <si>
    <t>'F_VRA'!$G$34</t>
  </si>
  <si>
    <t>'F_VRA'!$B$35</t>
  </si>
  <si>
    <t>'F_VRA'!$C$35</t>
  </si>
  <si>
    <t>'F_VRA'!$E$35</t>
  </si>
  <si>
    <t>'F_VRA'!$G$35</t>
  </si>
  <si>
    <t>'F_VRA'!$B$36</t>
  </si>
  <si>
    <t>'F_VRA'!$C$36</t>
  </si>
  <si>
    <t>'F_VRA'!$E$36</t>
  </si>
  <si>
    <t>'F_VRA'!$G$36</t>
  </si>
  <si>
    <t>'F_VRA'!$B$37</t>
  </si>
  <si>
    <t>'F_VRA'!$C$37</t>
  </si>
  <si>
    <t>'F_VRA'!$E$37</t>
  </si>
  <si>
    <t>'F_VRA'!$G$37</t>
  </si>
  <si>
    <t>'F_VRA'!$B$38</t>
  </si>
  <si>
    <t>'F_VRA'!$C$38</t>
  </si>
  <si>
    <t>'F_VRA'!$E$38</t>
  </si>
  <si>
    <t>'F_VRA'!$G$38</t>
  </si>
  <si>
    <t>'F_VRA'!$B$39</t>
  </si>
  <si>
    <t>'F_VRA'!$C$39</t>
  </si>
  <si>
    <t>'F_VRA'!$E$39</t>
  </si>
  <si>
    <t>'F_VRA'!$G$39</t>
  </si>
  <si>
    <t>'F_VRA'!$B$40</t>
  </si>
  <si>
    <t>'F_VRA'!$C$40</t>
  </si>
  <si>
    <t>'F_VRA'!$E$40</t>
  </si>
  <si>
    <t>'F_VRA'!$G$40</t>
  </si>
  <si>
    <t>'F_VRA'!$B$42</t>
  </si>
  <si>
    <t>'F_VRA'!$C$42</t>
  </si>
  <si>
    <t>'F_VRA'!$E$42</t>
  </si>
  <si>
    <t>'F_VRA'!$G$42</t>
  </si>
  <si>
    <t>'F_VRA'!$B$43</t>
  </si>
  <si>
    <t>'F_VRA'!$C$43</t>
  </si>
  <si>
    <t>'F_VRA'!$E$43</t>
  </si>
  <si>
    <t>'F_VRA'!$G$43</t>
  </si>
  <si>
    <t>'F_VRA'!$B$44</t>
  </si>
  <si>
    <t>'F_VRA'!$C$44</t>
  </si>
  <si>
    <t>'F_VRA'!$E$44</t>
  </si>
  <si>
    <t>'F_VRA'!$G$44</t>
  </si>
  <si>
    <t>'F_VRA'!$B$45</t>
  </si>
  <si>
    <t>'F_VRA'!$C$45</t>
  </si>
  <si>
    <t>'F_VRA'!$E$45</t>
  </si>
  <si>
    <t>'F_VRA'!$G$45</t>
  </si>
  <si>
    <t>'F_VRA'!$B$46</t>
  </si>
  <si>
    <t>'F_VRA'!$C$46</t>
  </si>
  <si>
    <t>'F_VRA'!$E$46</t>
  </si>
  <si>
    <t>'F_VRA'!$G$46</t>
  </si>
  <si>
    <t>'F_VRA'!$B$47</t>
  </si>
  <si>
    <t>'F_VRA'!$C$47</t>
  </si>
  <si>
    <t>'F_VRA'!$E$47</t>
  </si>
  <si>
    <t>'F_VRA'!$G$47</t>
  </si>
  <si>
    <t>'F_VRA'!$B$48</t>
  </si>
  <si>
    <t>'F_VRA'!$C$48</t>
  </si>
  <si>
    <t>'F_VRA'!$E$48</t>
  </si>
  <si>
    <t>'F_VRA'!$G$48</t>
  </si>
  <si>
    <t>'F_VRA'!$B$49</t>
  </si>
  <si>
    <t>'F_VRA'!$C$49</t>
  </si>
  <si>
    <t>'F_VRA'!$E$49</t>
  </si>
  <si>
    <t>'F_VRA'!$G$49</t>
  </si>
  <si>
    <t>'F_VRA'!$B$50</t>
  </si>
  <si>
    <t>'F_VRA'!$C$50</t>
  </si>
  <si>
    <t>'F_VRA'!$E$50</t>
  </si>
  <si>
    <t>'F_VRA'!$G$50</t>
  </si>
  <si>
    <t>'F_VRA'!$B$51</t>
  </si>
  <si>
    <t>'F_VRA'!$C$51</t>
  </si>
  <si>
    <t>'F_VRA'!$E$51</t>
  </si>
  <si>
    <t>'F_VRA'!$G$51</t>
  </si>
  <si>
    <t>'F_VRA'!$B$52</t>
  </si>
  <si>
    <t>'F_VRA'!$C$52</t>
  </si>
  <si>
    <t>'F_VRA'!$E$52</t>
  </si>
  <si>
    <t>'F_VRA'!$G$52</t>
  </si>
  <si>
    <t>'F_VRA'!$B$53</t>
  </si>
  <si>
    <t>'F_VRA'!$C$53</t>
  </si>
  <si>
    <t>'F_VRA'!$E$53</t>
  </si>
  <si>
    <t>'F_VRA'!$G$53</t>
  </si>
  <si>
    <t>'F_VRA'!$B$54</t>
  </si>
  <si>
    <t>'F_VRA'!$C$54</t>
  </si>
  <si>
    <t>'F_VRA'!$E$54</t>
  </si>
  <si>
    <t>'F_VRA'!$G$54</t>
  </si>
  <si>
    <t>'F_VRA'!$H$56</t>
  </si>
  <si>
    <t>'F_VRA'!$F$58</t>
  </si>
  <si>
    <t>'F_VRA'!$F$61</t>
  </si>
  <si>
    <t/>
  </si>
  <si>
    <t>2012</t>
  </si>
  <si>
    <t>gruodžio 31 d.</t>
  </si>
  <si>
    <t>KAIŠIADORIŲ TECHNOLOGIJŲ IR VERSLO MOKYKLA</t>
  </si>
  <si>
    <t>2224</t>
  </si>
  <si>
    <t>JONAS JOČIŪNAS</t>
  </si>
  <si>
    <t>LIUDMILA ANUŽIENĖ</t>
  </si>
  <si>
    <t>LR Švietimo ir mokslo ministerija</t>
  </si>
  <si>
    <t>900</t>
  </si>
  <si>
    <t>Buhalterija</t>
  </si>
  <si>
    <t>Kur rašyti bylą</t>
  </si>
  <si>
    <t>C:\Program Files\Avakompas\Uzpildytos_AF\2012_metai\IV ketvirtis\</t>
  </si>
  <si>
    <t>190804361 Girelės g-vė 57,Kaišiadorys</t>
  </si>
  <si>
    <t>2013.02 .18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</si>
  <si>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</si>
  <si>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</si>
  <si>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</si>
  <si>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</si>
  <si>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</si>
  <si>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</si>
  <si>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</si>
  <si>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</si>
  <si>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</si>
  <si>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</si>
  <si>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</si>
  <si>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</si>
  <si>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</si>
  <si>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</si>
  <si>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</si>
  <si>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</si>
  <si>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</si>
  <si>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</si>
  <si>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</si>
  <si>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</si>
  <si>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</si>
  <si>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</si>
  <si>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</si>
  <si>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</si>
  <si>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</si>
  <si>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</si>
  <si>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</si>
  <si>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</si>
  <si>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</si>
  <si>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</si>
  <si>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</si>
  <si>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</si>
  <si>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</si>
  <si>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</si>
  <si>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</si>
  <si>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</si>
  <si>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</si>
  <si>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</si>
  <si>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</si>
  <si>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</si>
  <si>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</si>
  <si>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</si>
  <si>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</si>
  <si>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</si>
  <si>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</si>
  <si>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</si>
  <si>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</si>
  <si>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</si>
  <si>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</si>
  <si>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</si>
  <si>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</si>
  <si>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</si>
  <si>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</si>
  <si>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</si>
  <si>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</si>
  <si>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</si>
  <si>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</si>
  <si>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</si>
  <si>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</si>
  <si>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</si>
  <si>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</si>
  <si>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</si>
  <si>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</si>
  <si>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</si>
  <si>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</si>
  <si>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</si>
  <si>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</si>
  <si>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</si>
  <si>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</si>
  <si>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</si>
  <si>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</si>
  <si>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</si>
  <si>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</si>
  <si>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</si>
  <si>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</si>
  <si>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</si>
  <si>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</si>
  <si>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</si>
  <si>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</si>
  <si>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</si>
  <si>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</si>
  <si>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</si>
  <si>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</si>
  <si>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</si>
  <si>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</si>
  <si>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</si>
  <si>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</si>
  <si>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</si>
  <si>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</si>
  <si>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</si>
  <si>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</si>
  <si>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</si>
  <si>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</si>
  <si>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</si>
  <si>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</si>
  <si>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</si>
  <si>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</si>
  <si>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</si>
  <si>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</si>
  <si>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</si>
  <si>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</si>
  <si>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</si>
  <si>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</si>
  <si>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</si>
  <si>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</si>
  <si>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</si>
  <si>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</si>
  <si>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</si>
  <si>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</si>
  <si>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</si>
  <si>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</si>
  <si>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</si>
  <si>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</si>
  <si>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</si>
  <si>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</si>
  <si>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</si>
  <si>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</si>
  <si>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</si>
  <si>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</si>
  <si>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</si>
  <si>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</si>
  <si>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</si>
  <si>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</si>
  <si>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</si>
  <si>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</si>
  <si>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</si>
  <si>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</si>
  <si>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</si>
  <si>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</si>
  <si>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</si>
  <si>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</si>
  <si>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</si>
  <si>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</si>
  <si>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</si>
  <si>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</si>
  <si>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</si>
  <si>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</si>
  <si>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</si>
  <si>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2013</t>
  </si>
  <si>
    <t>2014</t>
  </si>
  <si>
    <t xml:space="preserve">        </t>
  </si>
  <si>
    <t xml:space="preserve">                                                            </t>
  </si>
  <si>
    <t>DAIVA SABULIENĖ</t>
  </si>
  <si>
    <t>cba1545f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</si>
</sst>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0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72" fontId="4" fillId="34" borderId="12" xfId="48" applyNumberFormat="1" applyFont="1" applyFill="1" applyBorder="1" applyAlignment="1" applyProtection="1">
      <alignment/>
      <protection locked="0"/>
    </xf>
    <xf numFmtId="172" fontId="4" fillId="34" borderId="12" xfId="48" applyNumberFormat="1" applyFont="1" applyFill="1" applyBorder="1" applyAlignment="1" applyProtection="1">
      <alignment vertical="center"/>
      <protection locked="0"/>
    </xf>
    <xf numFmtId="172" fontId="4" fillId="34" borderId="0" xfId="48" applyNumberFormat="1" applyFont="1" applyFill="1" applyBorder="1" applyAlignment="1" applyProtection="1">
      <alignment/>
      <protection locked="0"/>
    </xf>
    <xf numFmtId="172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0" fontId="19" fillId="36" borderId="10" xfId="48" applyFont="1" applyFill="1" applyBorder="1" applyAlignment="1">
      <alignment vertical="top"/>
      <protection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horizontal="left" vertical="center" indent="1"/>
      <protection/>
    </xf>
    <xf numFmtId="0" fontId="21" fillId="36" borderId="10" xfId="48" applyFont="1" applyFill="1" applyBorder="1" applyAlignment="1">
      <alignment horizontal="left" vertical="top" indent="2"/>
      <protection/>
    </xf>
    <xf numFmtId="0" fontId="21" fillId="36" borderId="10" xfId="48" applyFont="1" applyFill="1" applyBorder="1" applyAlignment="1">
      <alignment horizontal="left" vertical="center" wrapText="1" indent="2"/>
      <protection/>
    </xf>
    <xf numFmtId="0" fontId="19" fillId="36" borderId="10" xfId="48" applyFont="1" applyFill="1" applyBorder="1" applyAlignment="1">
      <alignment vertical="center"/>
      <protection/>
    </xf>
    <xf numFmtId="0" fontId="21" fillId="36" borderId="10" xfId="48" applyFont="1" applyFill="1" applyBorder="1" applyAlignment="1">
      <alignment horizontal="left" vertical="center" wrapText="1" indent="1"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19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vertical="center"/>
      <protection/>
    </xf>
    <xf numFmtId="0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14" fillId="34" borderId="12" xfId="48" applyFont="1" applyFill="1" applyBorder="1" applyAlignment="1" applyProtection="1">
      <alignment horizontal="center"/>
      <protection/>
    </xf>
    <xf numFmtId="4" fontId="19" fillId="0" borderId="10" xfId="48" applyNumberFormat="1" applyFont="1" applyFill="1" applyBorder="1" applyAlignment="1" applyProtection="1">
      <alignment horizontal="center" shrinkToFit="1"/>
      <protection locked="0"/>
    </xf>
    <xf numFmtId="4" fontId="19" fillId="35" borderId="10" xfId="48" applyNumberFormat="1" applyFont="1" applyFill="1" applyBorder="1" applyAlignment="1" applyProtection="1">
      <alignment horizontal="center" shrinkToFit="1"/>
      <protection/>
    </xf>
    <xf numFmtId="0" fontId="4" fillId="35" borderId="11" xfId="48" applyFont="1" applyFill="1" applyBorder="1" applyAlignment="1" applyProtection="1">
      <alignment horizontal="center"/>
      <protection locked="0"/>
    </xf>
    <xf numFmtId="4" fontId="21" fillId="0" borderId="10" xfId="48" applyNumberFormat="1" applyFont="1" applyFill="1" applyBorder="1" applyAlignment="1" applyProtection="1">
      <alignment horizontal="center" shrinkToFit="1"/>
      <protection locked="0"/>
    </xf>
    <xf numFmtId="0" fontId="4" fillId="35" borderId="11" xfId="0" applyFont="1" applyFill="1" applyBorder="1" applyAlignment="1" applyProtection="1">
      <alignment horizontal="center"/>
      <protection/>
    </xf>
    <xf numFmtId="4" fontId="19" fillId="35" borderId="13" xfId="48" applyNumberFormat="1" applyFont="1" applyFill="1" applyBorder="1" applyAlignment="1" applyProtection="1">
      <alignment horizontal="center" shrinkToFit="1"/>
      <protection/>
    </xf>
    <xf numFmtId="4" fontId="19" fillId="35" borderId="14" xfId="48" applyNumberFormat="1" applyFont="1" applyFill="1" applyBorder="1" applyAlignment="1" applyProtection="1">
      <alignment horizontal="center" shrinkToFit="1"/>
      <protection/>
    </xf>
    <xf numFmtId="4" fontId="21" fillId="35" borderId="10" xfId="48" applyNumberFormat="1" applyFont="1" applyFill="1" applyBorder="1" applyAlignment="1" applyProtection="1">
      <alignment horizontal="center" shrinkToFit="1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center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4"/>
  <sheetViews>
    <sheetView showGridLines="0" showZeros="0" zoomScalePageLayoutView="0" workbookViewId="0" topLeftCell="A4">
      <selection activeCell="F61" sqref="F61:H61"/>
    </sheetView>
  </sheetViews>
  <sheetFormatPr defaultColWidth="0" defaultRowHeight="14.25" customHeight="1" zeroHeight="1"/>
  <cols>
    <col min="1" max="1" width="8.33203125" style="0" customWidth="1"/>
    <col min="2" max="2" width="5.66015625" style="0" hidden="1" customWidth="1"/>
    <col min="3" max="3" width="76.66015625" style="0" customWidth="1"/>
    <col min="4" max="4" width="10" style="0" customWidth="1"/>
    <col min="5" max="8" width="8.3320312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207</v>
      </c>
      <c r="B1" s="6" t="s">
        <v>102</v>
      </c>
      <c r="C1" s="10"/>
      <c r="E1" s="79" t="s">
        <v>100</v>
      </c>
      <c r="F1" s="79"/>
      <c r="G1" s="79"/>
      <c r="H1" s="79"/>
    </row>
    <row r="2" spans="1:8" ht="20.25" customHeight="1">
      <c r="A2" s="10"/>
      <c r="B2" s="10"/>
      <c r="C2" s="26" t="s">
        <v>482</v>
      </c>
      <c r="D2" s="27" t="s">
        <v>332</v>
      </c>
      <c r="E2" s="80" t="s">
        <v>101</v>
      </c>
      <c r="F2" s="80"/>
      <c r="G2" s="80"/>
      <c r="H2" s="80"/>
    </row>
    <row r="3" spans="1:8" ht="41.25" customHeight="1" hidden="1">
      <c r="A3" s="81" t="s">
        <v>99</v>
      </c>
      <c r="B3" s="81"/>
      <c r="C3" s="81"/>
      <c r="D3" s="81"/>
      <c r="E3" s="81"/>
      <c r="F3" s="81"/>
      <c r="G3" s="81"/>
      <c r="H3" s="81"/>
    </row>
    <row r="4" spans="1:8" ht="15" customHeight="1">
      <c r="A4" s="84" t="str">
        <f>IstaigosPavadinimas</f>
        <v>KAIŠIADORIŲ TECHNOLOGIJŲ IR VERSLO MOKYKLA</v>
      </c>
      <c r="B4" s="84"/>
      <c r="C4" s="84"/>
      <c r="D4" s="84"/>
      <c r="E4" s="84"/>
      <c r="F4" s="84"/>
      <c r="G4" s="84"/>
      <c r="H4" s="84"/>
    </row>
    <row r="5" spans="1:8" ht="18.75" customHeight="1">
      <c r="A5" s="85" t="s">
        <v>48</v>
      </c>
      <c r="B5" s="85"/>
      <c r="C5" s="85"/>
      <c r="D5" s="85"/>
      <c r="E5" s="85"/>
      <c r="F5" s="85"/>
      <c r="G5" s="85"/>
      <c r="H5" s="85"/>
    </row>
    <row r="6" spans="1:8" ht="15" customHeight="1">
      <c r="A6" s="86" t="str">
        <f>IstaigosRegKodas</f>
        <v>190804361 Girelės g-vė 57,Kaišiadorys</v>
      </c>
      <c r="B6" s="86"/>
      <c r="C6" s="86"/>
      <c r="D6" s="86"/>
      <c r="E6" s="86"/>
      <c r="F6" s="86"/>
      <c r="G6" s="86"/>
      <c r="H6" s="86"/>
    </row>
    <row r="7" spans="1:8" ht="18.75" customHeight="1">
      <c r="A7" s="85" t="s">
        <v>49</v>
      </c>
      <c r="B7" s="85"/>
      <c r="C7" s="85"/>
      <c r="D7" s="85"/>
      <c r="E7" s="85"/>
      <c r="F7" s="85"/>
      <c r="G7" s="85"/>
      <c r="H7" s="85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83" t="s">
        <v>98</v>
      </c>
      <c r="B9" s="83"/>
      <c r="C9" s="83"/>
      <c r="D9" s="83"/>
      <c r="E9" s="83"/>
      <c r="F9" s="83"/>
      <c r="G9" s="83"/>
      <c r="H9" s="83"/>
    </row>
    <row r="10" spans="1:4" ht="18" customHeight="1">
      <c r="A10" s="82" t="s">
        <v>50</v>
      </c>
      <c r="B10" s="82"/>
      <c r="C10" s="82"/>
      <c r="D10" s="41" t="s">
        <v>51</v>
      </c>
    </row>
    <row r="11" spans="3:7" ht="12" customHeight="1">
      <c r="C11" s="42">
        <v>41688</v>
      </c>
      <c r="D11" s="30" t="s">
        <v>27</v>
      </c>
      <c r="E11" s="43"/>
      <c r="F11" s="28"/>
      <c r="G11" s="5"/>
    </row>
    <row r="12" ht="10.5" customHeight="1">
      <c r="C12" s="44" t="s">
        <v>26</v>
      </c>
    </row>
    <row r="13" spans="1:8" ht="7.5" customHeight="1">
      <c r="A13" s="7"/>
      <c r="B13" s="7"/>
      <c r="D13" s="8"/>
      <c r="E13" s="9"/>
      <c r="H13" s="29" t="s">
        <v>52</v>
      </c>
    </row>
    <row r="14" spans="1:8" ht="38.25" customHeight="1">
      <c r="A14" s="34" t="s">
        <v>0</v>
      </c>
      <c r="B14" s="34" t="s">
        <v>0</v>
      </c>
      <c r="C14" s="35" t="s">
        <v>41</v>
      </c>
      <c r="D14" s="36" t="s">
        <v>56</v>
      </c>
      <c r="E14" s="77" t="s">
        <v>53</v>
      </c>
      <c r="F14" s="77"/>
      <c r="G14" s="77" t="s">
        <v>54</v>
      </c>
      <c r="H14" s="77"/>
    </row>
    <row r="15" spans="1:8" ht="7.5" customHeight="1">
      <c r="A15" s="38">
        <v>1</v>
      </c>
      <c r="B15" s="37">
        <v>1</v>
      </c>
      <c r="C15" s="38" t="s">
        <v>55</v>
      </c>
      <c r="D15" s="38">
        <v>2</v>
      </c>
      <c r="E15" s="78">
        <v>3</v>
      </c>
      <c r="F15" s="78"/>
      <c r="G15" s="78">
        <v>4</v>
      </c>
      <c r="H15" s="78"/>
    </row>
    <row r="16" spans="1:8" ht="15">
      <c r="A16" s="52" t="s">
        <v>30</v>
      </c>
      <c r="B16" s="52" t="s">
        <v>108</v>
      </c>
      <c r="C16" s="53" t="s">
        <v>57</v>
      </c>
      <c r="D16" s="64"/>
      <c r="E16" s="70">
        <f>SUM(E17,E22,E23)</f>
        <v>3085759.83</v>
      </c>
      <c r="F16" s="70"/>
      <c r="G16" s="70">
        <f>SUM(G17,G22,G23)</f>
        <v>2900721.92</v>
      </c>
      <c r="H16" s="70"/>
    </row>
    <row r="17" spans="1:8" ht="15">
      <c r="A17" s="54" t="s">
        <v>31</v>
      </c>
      <c r="B17" s="54" t="s">
        <v>55</v>
      </c>
      <c r="C17" s="55" t="s">
        <v>58</v>
      </c>
      <c r="D17" s="64"/>
      <c r="E17" s="76">
        <f>SUM(E18,E19,E20,E21)</f>
        <v>2757461.42</v>
      </c>
      <c r="F17" s="76"/>
      <c r="G17" s="76">
        <f>SUM(G18,G19,G20,G21)</f>
        <v>2534524.28</v>
      </c>
      <c r="H17" s="76"/>
    </row>
    <row r="18" spans="1:23" ht="15">
      <c r="A18" s="54" t="s">
        <v>32</v>
      </c>
      <c r="B18" s="54" t="s">
        <v>109</v>
      </c>
      <c r="C18" s="56" t="s">
        <v>59</v>
      </c>
      <c r="D18" s="64"/>
      <c r="E18" s="72">
        <v>2444284.17</v>
      </c>
      <c r="F18" s="72"/>
      <c r="G18" s="72">
        <v>2409642.12</v>
      </c>
      <c r="H18" s="72"/>
      <c r="U18" s="11" t="s">
        <v>28</v>
      </c>
      <c r="V18" s="11" t="s">
        <v>13</v>
      </c>
      <c r="W18" s="11" t="s">
        <v>29</v>
      </c>
    </row>
    <row r="19" spans="1:23" ht="15">
      <c r="A19" s="54" t="s">
        <v>33</v>
      </c>
      <c r="B19" s="54" t="s">
        <v>110</v>
      </c>
      <c r="C19" s="56" t="s">
        <v>60</v>
      </c>
      <c r="D19" s="64"/>
      <c r="E19" s="72">
        <v>13519.7</v>
      </c>
      <c r="F19" s="72"/>
      <c r="G19" s="72">
        <v>26299.58</v>
      </c>
      <c r="H19" s="72"/>
      <c r="U19" s="11" t="s">
        <v>28</v>
      </c>
      <c r="V19" s="11" t="s">
        <v>13</v>
      </c>
      <c r="W19" s="11" t="s">
        <v>29</v>
      </c>
    </row>
    <row r="20" spans="1:8" ht="15">
      <c r="A20" s="54" t="s">
        <v>34</v>
      </c>
      <c r="B20" s="54" t="s">
        <v>111</v>
      </c>
      <c r="C20" s="56" t="s">
        <v>144</v>
      </c>
      <c r="D20" s="64" t="s">
        <v>484</v>
      </c>
      <c r="E20" s="72">
        <v>293025.17</v>
      </c>
      <c r="F20" s="72"/>
      <c r="G20" s="72">
        <v>96321.89</v>
      </c>
      <c r="H20" s="72"/>
    </row>
    <row r="21" spans="1:23" ht="15">
      <c r="A21" s="54" t="s">
        <v>35</v>
      </c>
      <c r="B21" s="54" t="s">
        <v>112</v>
      </c>
      <c r="C21" s="56" t="s">
        <v>61</v>
      </c>
      <c r="D21" s="64" t="s">
        <v>485</v>
      </c>
      <c r="E21" s="72">
        <v>6632.38</v>
      </c>
      <c r="F21" s="72"/>
      <c r="G21" s="72">
        <v>2260.69</v>
      </c>
      <c r="H21" s="72"/>
      <c r="U21" s="11" t="s">
        <v>28</v>
      </c>
      <c r="V21" s="11" t="s">
        <v>13</v>
      </c>
      <c r="W21" s="11" t="s">
        <v>29</v>
      </c>
    </row>
    <row r="22" spans="1:8" ht="15">
      <c r="A22" s="54" t="s">
        <v>36</v>
      </c>
      <c r="B22" s="54" t="s">
        <v>113</v>
      </c>
      <c r="C22" s="55" t="s">
        <v>107</v>
      </c>
      <c r="D22" s="64"/>
      <c r="E22" s="72"/>
      <c r="F22" s="72"/>
      <c r="G22" s="72"/>
      <c r="H22" s="72"/>
    </row>
    <row r="23" spans="1:23" ht="15">
      <c r="A23" s="54" t="s">
        <v>37</v>
      </c>
      <c r="B23" s="54" t="s">
        <v>114</v>
      </c>
      <c r="C23" s="55" t="s">
        <v>74</v>
      </c>
      <c r="D23" s="64"/>
      <c r="E23" s="76">
        <f>E24-E25</f>
        <v>328298.41</v>
      </c>
      <c r="F23" s="76"/>
      <c r="G23" s="76">
        <f>G24-G25</f>
        <v>366197.64</v>
      </c>
      <c r="H23" s="76"/>
      <c r="U23" s="11" t="s">
        <v>28</v>
      </c>
      <c r="V23" s="11" t="s">
        <v>13</v>
      </c>
      <c r="W23" s="11" t="s">
        <v>29</v>
      </c>
    </row>
    <row r="24" spans="1:23" ht="15">
      <c r="A24" s="54" t="s">
        <v>105</v>
      </c>
      <c r="B24" s="54" t="s">
        <v>115</v>
      </c>
      <c r="C24" s="57" t="s">
        <v>75</v>
      </c>
      <c r="D24" s="64"/>
      <c r="E24" s="72">
        <v>328298.41</v>
      </c>
      <c r="F24" s="72"/>
      <c r="G24" s="72">
        <v>366197.64</v>
      </c>
      <c r="H24" s="72"/>
      <c r="U24" s="11" t="s">
        <v>28</v>
      </c>
      <c r="V24" s="11" t="s">
        <v>13</v>
      </c>
      <c r="W24" s="11" t="s">
        <v>29</v>
      </c>
    </row>
    <row r="25" spans="1:23" ht="15">
      <c r="A25" s="54" t="s">
        <v>106</v>
      </c>
      <c r="B25" s="54" t="s">
        <v>116</v>
      </c>
      <c r="C25" s="57" t="s">
        <v>76</v>
      </c>
      <c r="D25" s="64"/>
      <c r="E25" s="72"/>
      <c r="F25" s="72"/>
      <c r="G25" s="72"/>
      <c r="H25" s="72"/>
      <c r="U25" s="11" t="s">
        <v>28</v>
      </c>
      <c r="V25" s="11" t="s">
        <v>13</v>
      </c>
      <c r="W25" s="11" t="s">
        <v>29</v>
      </c>
    </row>
    <row r="26" spans="1:8" ht="15">
      <c r="A26" s="52" t="s">
        <v>39</v>
      </c>
      <c r="B26" s="52" t="s">
        <v>117</v>
      </c>
      <c r="C26" s="58" t="s">
        <v>62</v>
      </c>
      <c r="D26" s="64"/>
      <c r="E26" s="70">
        <f>SUM(E27:E40)</f>
        <v>3067535.32</v>
      </c>
      <c r="F26" s="70"/>
      <c r="G26" s="70">
        <f>SUM(G27:G40)</f>
        <v>2861127.67</v>
      </c>
      <c r="H26" s="70"/>
    </row>
    <row r="27" spans="1:23" ht="15">
      <c r="A27" s="54" t="s">
        <v>31</v>
      </c>
      <c r="B27" s="54" t="s">
        <v>118</v>
      </c>
      <c r="C27" s="59" t="s">
        <v>63</v>
      </c>
      <c r="D27" s="64"/>
      <c r="E27" s="72">
        <v>1899037.48</v>
      </c>
      <c r="F27" s="72"/>
      <c r="G27" s="72">
        <v>1808346.86</v>
      </c>
      <c r="H27" s="72"/>
      <c r="U27" s="11" t="s">
        <v>28</v>
      </c>
      <c r="V27" s="11" t="s">
        <v>13</v>
      </c>
      <c r="W27" s="11" t="s">
        <v>29</v>
      </c>
    </row>
    <row r="28" spans="1:8" ht="15">
      <c r="A28" s="54" t="s">
        <v>36</v>
      </c>
      <c r="B28" s="54" t="s">
        <v>119</v>
      </c>
      <c r="C28" s="59" t="s">
        <v>64</v>
      </c>
      <c r="D28" s="64"/>
      <c r="E28" s="72">
        <v>131684.22</v>
      </c>
      <c r="F28" s="72"/>
      <c r="G28" s="72">
        <v>139040.74</v>
      </c>
      <c r="H28" s="72"/>
    </row>
    <row r="29" spans="1:23" ht="15">
      <c r="A29" s="54" t="s">
        <v>37</v>
      </c>
      <c r="B29" s="54" t="s">
        <v>120</v>
      </c>
      <c r="C29" s="59" t="s">
        <v>65</v>
      </c>
      <c r="D29" s="64"/>
      <c r="E29" s="72">
        <v>341546.02</v>
      </c>
      <c r="F29" s="72"/>
      <c r="G29" s="72">
        <v>423084.71</v>
      </c>
      <c r="H29" s="72"/>
      <c r="U29" s="11" t="s">
        <v>28</v>
      </c>
      <c r="V29" s="11" t="s">
        <v>13</v>
      </c>
      <c r="W29" s="11" t="s">
        <v>29</v>
      </c>
    </row>
    <row r="30" spans="1:8" ht="15">
      <c r="A30" s="54" t="s">
        <v>38</v>
      </c>
      <c r="B30" s="54" t="s">
        <v>121</v>
      </c>
      <c r="C30" s="59" t="s">
        <v>66</v>
      </c>
      <c r="D30" s="64"/>
      <c r="E30" s="72">
        <v>2375.14</v>
      </c>
      <c r="F30" s="72"/>
      <c r="G30" s="72">
        <v>1000</v>
      </c>
      <c r="H30" s="72"/>
    </row>
    <row r="31" spans="1:23" ht="15">
      <c r="A31" s="54" t="s">
        <v>42</v>
      </c>
      <c r="B31" s="54" t="s">
        <v>122</v>
      </c>
      <c r="C31" s="59" t="s">
        <v>67</v>
      </c>
      <c r="D31" s="64"/>
      <c r="E31" s="72">
        <v>70235.42</v>
      </c>
      <c r="F31" s="72"/>
      <c r="G31" s="72">
        <v>70250.94</v>
      </c>
      <c r="H31" s="72"/>
      <c r="U31" s="11" t="s">
        <v>28</v>
      </c>
      <c r="V31" s="11" t="s">
        <v>13</v>
      </c>
      <c r="W31" s="11" t="s">
        <v>29</v>
      </c>
    </row>
    <row r="32" spans="1:23" ht="15">
      <c r="A32" s="54" t="s">
        <v>77</v>
      </c>
      <c r="B32" s="54" t="s">
        <v>123</v>
      </c>
      <c r="C32" s="59" t="s">
        <v>68</v>
      </c>
      <c r="D32" s="64"/>
      <c r="E32" s="72">
        <v>5975</v>
      </c>
      <c r="F32" s="72"/>
      <c r="G32" s="72">
        <v>5000</v>
      </c>
      <c r="H32" s="72"/>
      <c r="U32" s="11" t="s">
        <v>28</v>
      </c>
      <c r="V32" s="11" t="s">
        <v>13</v>
      </c>
      <c r="W32" s="11" t="s">
        <v>29</v>
      </c>
    </row>
    <row r="33" spans="1:23" ht="15">
      <c r="A33" s="54" t="s">
        <v>78</v>
      </c>
      <c r="B33" s="54" t="s">
        <v>124</v>
      </c>
      <c r="C33" s="59" t="s">
        <v>142</v>
      </c>
      <c r="D33" s="64"/>
      <c r="E33" s="72"/>
      <c r="F33" s="72"/>
      <c r="G33" s="72">
        <v>18000</v>
      </c>
      <c r="H33" s="72"/>
      <c r="U33" s="11" t="s">
        <v>28</v>
      </c>
      <c r="V33" s="11" t="s">
        <v>13</v>
      </c>
      <c r="W33" s="11" t="s">
        <v>29</v>
      </c>
    </row>
    <row r="34" spans="1:23" ht="15">
      <c r="A34" s="54" t="s">
        <v>79</v>
      </c>
      <c r="B34" s="54" t="s">
        <v>125</v>
      </c>
      <c r="C34" s="59" t="s">
        <v>146</v>
      </c>
      <c r="D34" s="64"/>
      <c r="E34" s="72">
        <v>19286.9</v>
      </c>
      <c r="F34" s="72"/>
      <c r="G34" s="72">
        <v>17294.86</v>
      </c>
      <c r="H34" s="72"/>
      <c r="U34" s="11" t="s">
        <v>28</v>
      </c>
      <c r="V34" s="11" t="s">
        <v>13</v>
      </c>
      <c r="W34" s="11" t="s">
        <v>29</v>
      </c>
    </row>
    <row r="35" spans="1:23" ht="15">
      <c r="A35" s="54" t="s">
        <v>80</v>
      </c>
      <c r="B35" s="54" t="s">
        <v>126</v>
      </c>
      <c r="C35" s="59" t="s">
        <v>143</v>
      </c>
      <c r="D35" s="64"/>
      <c r="E35" s="72">
        <v>129389.79</v>
      </c>
      <c r="F35" s="72"/>
      <c r="G35" s="72">
        <v>98356.63</v>
      </c>
      <c r="H35" s="72"/>
      <c r="U35" s="11" t="s">
        <v>28</v>
      </c>
      <c r="V35" s="11" t="s">
        <v>13</v>
      </c>
      <c r="W35" s="11" t="s">
        <v>29</v>
      </c>
    </row>
    <row r="36" spans="1:23" ht="15">
      <c r="A36" s="54" t="s">
        <v>81</v>
      </c>
      <c r="B36" s="54" t="s">
        <v>127</v>
      </c>
      <c r="C36" s="59" t="s">
        <v>69</v>
      </c>
      <c r="D36" s="64"/>
      <c r="E36" s="72">
        <v>274137.84</v>
      </c>
      <c r="F36" s="72"/>
      <c r="G36" s="72">
        <v>211000</v>
      </c>
      <c r="H36" s="72"/>
      <c r="U36" s="11" t="s">
        <v>28</v>
      </c>
      <c r="V36" s="11" t="s">
        <v>13</v>
      </c>
      <c r="W36" s="11" t="s">
        <v>29</v>
      </c>
    </row>
    <row r="37" spans="1:23" ht="15">
      <c r="A37" s="54" t="s">
        <v>82</v>
      </c>
      <c r="B37" s="54" t="s">
        <v>128</v>
      </c>
      <c r="C37" s="59" t="s">
        <v>70</v>
      </c>
      <c r="D37" s="64"/>
      <c r="E37" s="72">
        <v>1045.13</v>
      </c>
      <c r="F37" s="72"/>
      <c r="G37" s="72"/>
      <c r="H37" s="72"/>
      <c r="U37" s="11" t="s">
        <v>28</v>
      </c>
      <c r="V37" s="11" t="s">
        <v>13</v>
      </c>
      <c r="W37" s="11" t="s">
        <v>29</v>
      </c>
    </row>
    <row r="38" spans="1:23" ht="15">
      <c r="A38" s="54" t="s">
        <v>83</v>
      </c>
      <c r="B38" s="54" t="s">
        <v>129</v>
      </c>
      <c r="C38" s="59" t="s">
        <v>71</v>
      </c>
      <c r="D38" s="64"/>
      <c r="E38" s="72"/>
      <c r="F38" s="72"/>
      <c r="G38" s="72"/>
      <c r="H38" s="72"/>
      <c r="U38" s="11" t="s">
        <v>28</v>
      </c>
      <c r="V38" s="11" t="s">
        <v>13</v>
      </c>
      <c r="W38" s="11" t="s">
        <v>29</v>
      </c>
    </row>
    <row r="39" spans="1:23" ht="15">
      <c r="A39" s="54" t="s">
        <v>84</v>
      </c>
      <c r="B39" s="54" t="s">
        <v>130</v>
      </c>
      <c r="C39" s="59" t="s">
        <v>72</v>
      </c>
      <c r="D39" s="64"/>
      <c r="E39" s="72">
        <v>170636.58</v>
      </c>
      <c r="F39" s="72"/>
      <c r="G39" s="72">
        <v>57912.63</v>
      </c>
      <c r="H39" s="72"/>
      <c r="U39" s="11" t="s">
        <v>28</v>
      </c>
      <c r="V39" s="11" t="s">
        <v>13</v>
      </c>
      <c r="W39" s="11" t="s">
        <v>29</v>
      </c>
    </row>
    <row r="40" spans="1:23" ht="15">
      <c r="A40" s="54" t="s">
        <v>85</v>
      </c>
      <c r="B40" s="54" t="s">
        <v>131</v>
      </c>
      <c r="C40" s="59" t="s">
        <v>73</v>
      </c>
      <c r="D40" s="64"/>
      <c r="E40" s="72">
        <v>22185.8</v>
      </c>
      <c r="F40" s="72"/>
      <c r="G40" s="72">
        <v>11840.3</v>
      </c>
      <c r="H40" s="72"/>
      <c r="U40" s="11" t="s">
        <v>28</v>
      </c>
      <c r="V40" s="11" t="s">
        <v>13</v>
      </c>
      <c r="W40" s="11" t="s">
        <v>29</v>
      </c>
    </row>
    <row r="41" spans="1:8" ht="15" hidden="1">
      <c r="A41" s="54"/>
      <c r="B41" s="54"/>
      <c r="C41" s="56"/>
      <c r="D41" s="64"/>
      <c r="E41" s="72"/>
      <c r="F41" s="72"/>
      <c r="G41" s="72"/>
      <c r="H41" s="72"/>
    </row>
    <row r="42" spans="1:23" ht="15">
      <c r="A42" s="52" t="s">
        <v>40</v>
      </c>
      <c r="B42" s="52" t="s">
        <v>132</v>
      </c>
      <c r="C42" s="60" t="s">
        <v>86</v>
      </c>
      <c r="D42" s="64"/>
      <c r="E42" s="70">
        <f>E16-E26</f>
        <v>18224.51</v>
      </c>
      <c r="F42" s="70"/>
      <c r="G42" s="70">
        <f>G16-G26</f>
        <v>39594.25</v>
      </c>
      <c r="H42" s="70"/>
      <c r="U42" s="11" t="s">
        <v>28</v>
      </c>
      <c r="V42" s="11" t="s">
        <v>13</v>
      </c>
      <c r="W42" s="11" t="s">
        <v>29</v>
      </c>
    </row>
    <row r="43" spans="1:23" ht="15">
      <c r="A43" s="52" t="s">
        <v>43</v>
      </c>
      <c r="B43" s="52" t="s">
        <v>133</v>
      </c>
      <c r="C43" s="60" t="s">
        <v>87</v>
      </c>
      <c r="D43" s="64"/>
      <c r="E43" s="70">
        <f>E44-E45-E46</f>
        <v>18519.06</v>
      </c>
      <c r="F43" s="70"/>
      <c r="G43" s="70">
        <f>G44-G45-G46</f>
        <v>916.56</v>
      </c>
      <c r="H43" s="70"/>
      <c r="U43" s="11" t="s">
        <v>28</v>
      </c>
      <c r="V43" s="11" t="s">
        <v>13</v>
      </c>
      <c r="W43" s="11" t="s">
        <v>29</v>
      </c>
    </row>
    <row r="44" spans="1:8" ht="15">
      <c r="A44" s="54" t="s">
        <v>31</v>
      </c>
      <c r="B44" s="54" t="s">
        <v>134</v>
      </c>
      <c r="C44" s="59" t="s">
        <v>88</v>
      </c>
      <c r="D44" s="64"/>
      <c r="E44" s="72">
        <v>18519.06</v>
      </c>
      <c r="F44" s="72"/>
      <c r="G44" s="72">
        <v>18762.96</v>
      </c>
      <c r="H44" s="72"/>
    </row>
    <row r="45" spans="1:23" ht="15">
      <c r="A45" s="54" t="s">
        <v>36</v>
      </c>
      <c r="B45" s="54" t="s">
        <v>135</v>
      </c>
      <c r="C45" s="59" t="s">
        <v>145</v>
      </c>
      <c r="D45" s="64"/>
      <c r="E45" s="72"/>
      <c r="F45" s="72"/>
      <c r="G45" s="72"/>
      <c r="H45" s="72"/>
      <c r="U45" s="11" t="s">
        <v>28</v>
      </c>
      <c r="V45" s="11" t="s">
        <v>13</v>
      </c>
      <c r="W45" s="11" t="s">
        <v>29</v>
      </c>
    </row>
    <row r="46" spans="1:23" ht="15">
      <c r="A46" s="54" t="s">
        <v>37</v>
      </c>
      <c r="B46" s="54" t="s">
        <v>136</v>
      </c>
      <c r="C46" s="59" t="s">
        <v>89</v>
      </c>
      <c r="D46" s="64"/>
      <c r="E46" s="72"/>
      <c r="F46" s="72"/>
      <c r="G46" s="72">
        <v>17846.4</v>
      </c>
      <c r="H46" s="72"/>
      <c r="U46" s="11" t="s">
        <v>28</v>
      </c>
      <c r="V46" s="11" t="s">
        <v>13</v>
      </c>
      <c r="W46" s="11" t="s">
        <v>29</v>
      </c>
    </row>
    <row r="47" spans="1:8" ht="15">
      <c r="A47" s="52" t="s">
        <v>44</v>
      </c>
      <c r="B47" s="52" t="s">
        <v>137</v>
      </c>
      <c r="C47" s="60" t="s">
        <v>90</v>
      </c>
      <c r="D47" s="64"/>
      <c r="E47" s="69"/>
      <c r="F47" s="69"/>
      <c r="G47" s="69">
        <v>-75.21</v>
      </c>
      <c r="H47" s="69"/>
    </row>
    <row r="48" spans="1:23" ht="28.5">
      <c r="A48" s="52" t="s">
        <v>45</v>
      </c>
      <c r="B48" s="52" t="s">
        <v>138</v>
      </c>
      <c r="C48" s="60" t="s">
        <v>103</v>
      </c>
      <c r="D48" s="64"/>
      <c r="E48" s="69"/>
      <c r="F48" s="69"/>
      <c r="G48" s="69"/>
      <c r="H48" s="69"/>
      <c r="U48" s="11" t="s">
        <v>28</v>
      </c>
      <c r="V48" s="11" t="s">
        <v>13</v>
      </c>
      <c r="W48" s="11" t="s">
        <v>29</v>
      </c>
    </row>
    <row r="49" spans="1:23" ht="15">
      <c r="A49" s="52" t="s">
        <v>46</v>
      </c>
      <c r="B49" s="52" t="s">
        <v>139</v>
      </c>
      <c r="C49" s="60" t="s">
        <v>104</v>
      </c>
      <c r="D49" s="64"/>
      <c r="E49" s="69"/>
      <c r="F49" s="69"/>
      <c r="G49" s="69"/>
      <c r="H49" s="69"/>
      <c r="U49" s="11" t="s">
        <v>28</v>
      </c>
      <c r="V49" s="11" t="s">
        <v>13</v>
      </c>
      <c r="W49" s="11" t="s">
        <v>29</v>
      </c>
    </row>
    <row r="50" spans="1:23" ht="28.5">
      <c r="A50" s="52" t="s">
        <v>91</v>
      </c>
      <c r="B50" s="52" t="s">
        <v>140</v>
      </c>
      <c r="C50" s="60" t="s">
        <v>93</v>
      </c>
      <c r="D50" s="64"/>
      <c r="E50" s="70">
        <f>SUM(E42,E43,E47,E48)-E49</f>
        <v>36743.57</v>
      </c>
      <c r="F50" s="70"/>
      <c r="G50" s="70">
        <f>SUM(G42,G43,G47,G48)-G49</f>
        <v>40435.6</v>
      </c>
      <c r="H50" s="70"/>
      <c r="U50" s="11" t="s">
        <v>28</v>
      </c>
      <c r="V50" s="11" t="s">
        <v>13</v>
      </c>
      <c r="W50" s="11" t="s">
        <v>29</v>
      </c>
    </row>
    <row r="51" spans="1:23" ht="15">
      <c r="A51" s="61" t="s">
        <v>31</v>
      </c>
      <c r="B51" s="61">
        <v>35</v>
      </c>
      <c r="C51" s="58" t="s">
        <v>94</v>
      </c>
      <c r="D51" s="64"/>
      <c r="E51" s="69"/>
      <c r="F51" s="69"/>
      <c r="G51" s="69"/>
      <c r="H51" s="69"/>
      <c r="U51" s="11" t="s">
        <v>28</v>
      </c>
      <c r="V51" s="11" t="s">
        <v>13</v>
      </c>
      <c r="W51" s="11" t="s">
        <v>29</v>
      </c>
    </row>
    <row r="52" spans="1:23" ht="15">
      <c r="A52" s="61" t="s">
        <v>97</v>
      </c>
      <c r="B52" s="61">
        <v>36</v>
      </c>
      <c r="C52" s="58" t="s">
        <v>92</v>
      </c>
      <c r="D52" s="64"/>
      <c r="E52" s="70">
        <f>SUM(E50,E51)</f>
        <v>36743.57</v>
      </c>
      <c r="F52" s="70"/>
      <c r="G52" s="74">
        <f>SUM(G50,G51)</f>
        <v>40435.6</v>
      </c>
      <c r="H52" s="75"/>
      <c r="U52" s="11" t="s">
        <v>28</v>
      </c>
      <c r="V52" s="11" t="s">
        <v>13</v>
      </c>
      <c r="W52" s="11" t="s">
        <v>29</v>
      </c>
    </row>
    <row r="53" spans="1:23" ht="15">
      <c r="A53" s="63" t="s">
        <v>31</v>
      </c>
      <c r="B53" s="63">
        <v>37</v>
      </c>
      <c r="C53" s="62" t="s">
        <v>95</v>
      </c>
      <c r="D53" s="64"/>
      <c r="E53" s="72"/>
      <c r="F53" s="72"/>
      <c r="G53" s="72"/>
      <c r="H53" s="72"/>
      <c r="U53" s="11" t="s">
        <v>28</v>
      </c>
      <c r="V53" s="11" t="s">
        <v>13</v>
      </c>
      <c r="W53" s="11" t="s">
        <v>29</v>
      </c>
    </row>
    <row r="54" spans="1:23" ht="15">
      <c r="A54" s="63" t="s">
        <v>36</v>
      </c>
      <c r="B54" s="63">
        <v>38</v>
      </c>
      <c r="C54" s="62" t="s">
        <v>96</v>
      </c>
      <c r="D54" s="64"/>
      <c r="E54" s="72"/>
      <c r="F54" s="72"/>
      <c r="G54" s="72"/>
      <c r="H54" s="72"/>
      <c r="U54" s="11" t="s">
        <v>28</v>
      </c>
      <c r="V54" s="11" t="s">
        <v>13</v>
      </c>
      <c r="W54" s="11" t="s">
        <v>29</v>
      </c>
    </row>
    <row r="55" spans="1:23" ht="12.75" customHeight="1">
      <c r="A55" s="31"/>
      <c r="B55" s="31"/>
      <c r="C55" s="32"/>
      <c r="D55" s="33"/>
      <c r="E55" s="45"/>
      <c r="F55" s="45"/>
      <c r="G55" s="46"/>
      <c r="H55" s="46"/>
      <c r="U55" s="11" t="s">
        <v>28</v>
      </c>
      <c r="V55" s="11" t="s">
        <v>13</v>
      </c>
      <c r="W55" s="11" t="s">
        <v>29</v>
      </c>
    </row>
    <row r="56" spans="1:23" ht="12.75" customHeight="1">
      <c r="A56" s="31"/>
      <c r="B56" s="31"/>
      <c r="C56" s="32"/>
      <c r="D56" s="33"/>
      <c r="E56" s="47"/>
      <c r="F56" s="49"/>
      <c r="G56" s="66" t="s">
        <v>47</v>
      </c>
      <c r="H56" s="65" t="str">
        <f>IstaigosKodas</f>
        <v>2224</v>
      </c>
      <c r="U56" s="11" t="s">
        <v>28</v>
      </c>
      <c r="V56" s="11" t="s">
        <v>13</v>
      </c>
      <c r="W56" s="11" t="s">
        <v>29</v>
      </c>
    </row>
    <row r="57" spans="1:23" ht="12.75" customHeight="1">
      <c r="A57" s="31"/>
      <c r="B57" s="31"/>
      <c r="C57" s="32"/>
      <c r="D57" s="33"/>
      <c r="E57" s="47"/>
      <c r="F57" s="47"/>
      <c r="G57" s="48"/>
      <c r="H57" s="48"/>
      <c r="U57" s="11" t="s">
        <v>28</v>
      </c>
      <c r="V57" s="11" t="s">
        <v>13</v>
      </c>
      <c r="W57" s="11" t="s">
        <v>29</v>
      </c>
    </row>
    <row r="58" spans="1:23" ht="12.75" customHeight="1">
      <c r="A58" s="31"/>
      <c r="B58" s="31"/>
      <c r="C58" s="51"/>
      <c r="D58" s="50"/>
      <c r="E58" s="50"/>
      <c r="F58" s="71" t="str">
        <f>IstaigosVadovas</f>
        <v>JONAS JOČIŪNAS</v>
      </c>
      <c r="G58" s="71"/>
      <c r="H58" s="71"/>
      <c r="U58" s="11" t="s">
        <v>28</v>
      </c>
      <c r="V58" s="11" t="s">
        <v>13</v>
      </c>
      <c r="W58" s="11" t="s">
        <v>29</v>
      </c>
    </row>
    <row r="59" spans="1:23" ht="12.75" customHeight="1">
      <c r="A59" s="31"/>
      <c r="B59" s="31"/>
      <c r="C59" s="25" t="s">
        <v>147</v>
      </c>
      <c r="D59" s="68" t="s">
        <v>25</v>
      </c>
      <c r="E59" s="68"/>
      <c r="F59" s="68" t="s">
        <v>24</v>
      </c>
      <c r="G59" s="68"/>
      <c r="H59" s="68"/>
      <c r="U59" s="11" t="s">
        <v>28</v>
      </c>
      <c r="V59" s="11" t="s">
        <v>13</v>
      </c>
      <c r="W59" s="11" t="s">
        <v>29</v>
      </c>
    </row>
    <row r="60" spans="8:21" s="21" customFormat="1" ht="12.75" customHeight="1">
      <c r="H60" s="18"/>
      <c r="U60" s="21" t="s">
        <v>14</v>
      </c>
    </row>
    <row r="61" spans="1:8" s="21" customFormat="1" ht="15" customHeight="1">
      <c r="A61" s="23"/>
      <c r="B61" s="23"/>
      <c r="C61" s="51"/>
      <c r="D61" s="50"/>
      <c r="E61" s="50"/>
      <c r="F61" s="71" t="s">
        <v>486</v>
      </c>
      <c r="G61" s="71"/>
      <c r="H61" s="71"/>
    </row>
    <row r="62" spans="1:8" s="21" customFormat="1" ht="12.75" customHeight="1">
      <c r="A62" s="20"/>
      <c r="B62" s="20"/>
      <c r="C62" s="25" t="s">
        <v>148</v>
      </c>
      <c r="D62" s="68" t="s">
        <v>25</v>
      </c>
      <c r="E62" s="68"/>
      <c r="F62" s="68" t="s">
        <v>24</v>
      </c>
      <c r="G62" s="68"/>
      <c r="H62" s="68"/>
    </row>
    <row r="63" spans="1:8" ht="14.25" customHeight="1" hidden="1">
      <c r="A63" s="24"/>
      <c r="B63" s="24"/>
      <c r="C63" s="22"/>
      <c r="D63" s="73"/>
      <c r="E63" s="73"/>
      <c r="F63" s="71"/>
      <c r="G63" s="71"/>
      <c r="H63" s="71"/>
    </row>
    <row r="64" spans="1:8" ht="14.25" customHeight="1" hidden="1">
      <c r="A64" s="19"/>
      <c r="B64" s="19"/>
      <c r="C64" s="19"/>
      <c r="D64" s="19"/>
      <c r="E64" s="25"/>
      <c r="F64" s="68"/>
      <c r="G64" s="68"/>
      <c r="H64" s="68"/>
    </row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</sheetData>
  <sheetProtection password="EF5F" sheet="1" objects="1" scenarios="1"/>
  <mergeCells count="100">
    <mergeCell ref="G37:H37"/>
    <mergeCell ref="G38:H38"/>
    <mergeCell ref="A4:H4"/>
    <mergeCell ref="A5:H5"/>
    <mergeCell ref="A6:H6"/>
    <mergeCell ref="A7:H7"/>
    <mergeCell ref="E37:F37"/>
    <mergeCell ref="E38:F38"/>
    <mergeCell ref="E18:F18"/>
    <mergeCell ref="E19:F19"/>
    <mergeCell ref="E43:F43"/>
    <mergeCell ref="E39:F39"/>
    <mergeCell ref="G39:H39"/>
    <mergeCell ref="E40:F40"/>
    <mergeCell ref="G40:H40"/>
    <mergeCell ref="G43:H43"/>
    <mergeCell ref="E42:F42"/>
    <mergeCell ref="G42:H42"/>
    <mergeCell ref="A9:H9"/>
    <mergeCell ref="G29:H29"/>
    <mergeCell ref="E26:F26"/>
    <mergeCell ref="E28:F28"/>
    <mergeCell ref="G28:H28"/>
    <mergeCell ref="G26:H26"/>
    <mergeCell ref="G27:H27"/>
    <mergeCell ref="E27:F27"/>
    <mergeCell ref="E29:F29"/>
    <mergeCell ref="E24:F24"/>
    <mergeCell ref="E1:H1"/>
    <mergeCell ref="E2:H2"/>
    <mergeCell ref="G21:H21"/>
    <mergeCell ref="G23:H23"/>
    <mergeCell ref="E17:F17"/>
    <mergeCell ref="E16:F16"/>
    <mergeCell ref="A3:H3"/>
    <mergeCell ref="A10:C10"/>
    <mergeCell ref="G19:H19"/>
    <mergeCell ref="G20:H20"/>
    <mergeCell ref="G14:H14"/>
    <mergeCell ref="E14:F14"/>
    <mergeCell ref="G15:H15"/>
    <mergeCell ref="G16:H16"/>
    <mergeCell ref="E15:F15"/>
    <mergeCell ref="G17:H17"/>
    <mergeCell ref="G18:H18"/>
    <mergeCell ref="E25:F25"/>
    <mergeCell ref="G24:H24"/>
    <mergeCell ref="E20:F20"/>
    <mergeCell ref="E21:F21"/>
    <mergeCell ref="E23:F23"/>
    <mergeCell ref="G25:H25"/>
    <mergeCell ref="E22:F22"/>
    <mergeCell ref="G22:H22"/>
    <mergeCell ref="E47:F47"/>
    <mergeCell ref="G47:H47"/>
    <mergeCell ref="E31:F31"/>
    <mergeCell ref="G31:H31"/>
    <mergeCell ref="E49:F49"/>
    <mergeCell ref="G49:H49"/>
    <mergeCell ref="E44:F44"/>
    <mergeCell ref="G48:H48"/>
    <mergeCell ref="E36:F36"/>
    <mergeCell ref="G36:H36"/>
    <mergeCell ref="G30:H30"/>
    <mergeCell ref="E41:F41"/>
    <mergeCell ref="E30:F30"/>
    <mergeCell ref="G41:H41"/>
    <mergeCell ref="E32:F32"/>
    <mergeCell ref="G32:H32"/>
    <mergeCell ref="E34:F34"/>
    <mergeCell ref="G34:H34"/>
    <mergeCell ref="E35:F35"/>
    <mergeCell ref="G35:H35"/>
    <mergeCell ref="E50:F50"/>
    <mergeCell ref="G50:H50"/>
    <mergeCell ref="E53:F53"/>
    <mergeCell ref="G53:H53"/>
    <mergeCell ref="E45:F45"/>
    <mergeCell ref="G45:H45"/>
    <mergeCell ref="E46:F46"/>
    <mergeCell ref="G46:H46"/>
    <mergeCell ref="G52:H52"/>
    <mergeCell ref="E51:F51"/>
    <mergeCell ref="F64:H64"/>
    <mergeCell ref="F61:H61"/>
    <mergeCell ref="F63:H63"/>
    <mergeCell ref="D63:E63"/>
    <mergeCell ref="F62:H62"/>
    <mergeCell ref="E33:F33"/>
    <mergeCell ref="G33:H33"/>
    <mergeCell ref="G44:H44"/>
    <mergeCell ref="E48:F48"/>
    <mergeCell ref="E54:F54"/>
    <mergeCell ref="D62:E62"/>
    <mergeCell ref="G51:H51"/>
    <mergeCell ref="E52:F52"/>
    <mergeCell ref="F58:H58"/>
    <mergeCell ref="D59:E59"/>
    <mergeCell ref="F59:H59"/>
    <mergeCell ref="G54:H54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77" r:id="rId2"/>
  <headerFooter alignWithMargins="0">
    <oddHeader>&amp;C&amp;P&amp;RCRC kodas: cba1545f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487</v>
      </c>
    </row>
    <row r="2" spans="1:3" ht="10.5">
      <c r="A2" t="s">
        <v>141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333</v>
      </c>
    </row>
    <row r="3" spans="1:2" ht="16.5" customHeight="1">
      <c r="A3" s="2" t="s">
        <v>6</v>
      </c>
      <c r="B3" s="1" t="s">
        <v>334</v>
      </c>
    </row>
    <row r="4" spans="1:2" ht="16.5" customHeight="1">
      <c r="A4" s="2" t="s">
        <v>1</v>
      </c>
      <c r="B4" s="1" t="s">
        <v>335</v>
      </c>
    </row>
    <row r="5" spans="1:2" ht="16.5" customHeight="1">
      <c r="A5" s="2" t="s">
        <v>2</v>
      </c>
      <c r="B5" s="1" t="s">
        <v>336</v>
      </c>
    </row>
    <row r="6" spans="1:2" ht="16.5" customHeight="1">
      <c r="A6" s="2" t="s">
        <v>7</v>
      </c>
      <c r="B6" s="1" t="s">
        <v>128</v>
      </c>
    </row>
    <row r="7" spans="1:2" ht="16.5" customHeight="1">
      <c r="A7" s="2" t="s">
        <v>8</v>
      </c>
      <c r="B7" s="1" t="s">
        <v>337</v>
      </c>
    </row>
    <row r="8" spans="1:2" ht="16.5" customHeight="1">
      <c r="A8" s="2" t="s">
        <v>9</v>
      </c>
      <c r="B8" s="1" t="s">
        <v>338</v>
      </c>
    </row>
    <row r="9" spans="1:2" ht="16.5" customHeight="1">
      <c r="A9" s="2" t="s">
        <v>10</v>
      </c>
      <c r="B9" s="1" t="s">
        <v>339</v>
      </c>
    </row>
    <row r="10" spans="1:2" ht="16.5" customHeight="1">
      <c r="A10" s="2" t="s">
        <v>340</v>
      </c>
      <c r="B10" s="4" t="s">
        <v>341</v>
      </c>
    </row>
    <row r="11" spans="1:2" ht="16.5" customHeight="1">
      <c r="A11" s="2" t="s">
        <v>11</v>
      </c>
      <c r="B11" s="4" t="s">
        <v>342</v>
      </c>
    </row>
    <row r="12" spans="1:2" ht="16.5" customHeight="1">
      <c r="A12" s="2" t="s">
        <v>12</v>
      </c>
      <c r="B12" s="4" t="s">
        <v>343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2" ht="10.5">
      <c r="A2" s="1" t="s">
        <v>346</v>
      </c>
      <c r="B2" s="1" t="s">
        <v>347</v>
      </c>
    </row>
    <row r="3" spans="1:2" ht="10.5">
      <c r="A3" s="1" t="s">
        <v>348</v>
      </c>
      <c r="B3" s="1" t="s">
        <v>349</v>
      </c>
    </row>
    <row r="4" spans="1:2" ht="10.5">
      <c r="A4" s="1" t="s">
        <v>350</v>
      </c>
      <c r="B4" s="1" t="s">
        <v>351</v>
      </c>
    </row>
    <row r="5" spans="1:2" ht="10.5">
      <c r="A5" s="1" t="s">
        <v>352</v>
      </c>
      <c r="B5" s="1" t="s">
        <v>353</v>
      </c>
    </row>
    <row r="6" spans="1:2" ht="10.5">
      <c r="A6" s="1" t="s">
        <v>354</v>
      </c>
      <c r="B6" s="1" t="s">
        <v>355</v>
      </c>
    </row>
    <row r="7" spans="1:2" ht="10.5">
      <c r="A7" s="1" t="s">
        <v>356</v>
      </c>
      <c r="B7" s="1" t="s">
        <v>357</v>
      </c>
    </row>
    <row r="8" spans="1:2" ht="10.5">
      <c r="A8" s="1" t="s">
        <v>358</v>
      </c>
      <c r="B8" s="1" t="s">
        <v>359</v>
      </c>
    </row>
    <row r="9" spans="1:2" ht="10.5">
      <c r="A9" s="1" t="s">
        <v>360</v>
      </c>
      <c r="B9" s="1" t="s">
        <v>361</v>
      </c>
    </row>
    <row r="10" spans="1:2" ht="10.5">
      <c r="A10" s="1" t="s">
        <v>362</v>
      </c>
      <c r="B10" s="1" t="s">
        <v>363</v>
      </c>
    </row>
    <row r="11" spans="1:2" ht="10.5">
      <c r="A11" s="1" t="s">
        <v>364</v>
      </c>
      <c r="B11" s="1" t="s">
        <v>365</v>
      </c>
    </row>
    <row r="12" spans="1:2" ht="10.5">
      <c r="A12" s="1" t="s">
        <v>366</v>
      </c>
      <c r="B12" s="1" t="s">
        <v>367</v>
      </c>
    </row>
    <row r="13" spans="1:2" ht="10.5">
      <c r="A13" s="1" t="s">
        <v>368</v>
      </c>
      <c r="B13" s="1" t="s">
        <v>369</v>
      </c>
    </row>
    <row r="14" spans="1:2" ht="10.5">
      <c r="A14" s="1" t="s">
        <v>370</v>
      </c>
      <c r="B14" s="1" t="s">
        <v>371</v>
      </c>
    </row>
    <row r="15" spans="1:2" ht="10.5">
      <c r="A15" s="1" t="s">
        <v>372</v>
      </c>
      <c r="B15" s="1" t="s">
        <v>373</v>
      </c>
    </row>
    <row r="16" spans="1:2" ht="10.5">
      <c r="A16" s="1" t="s">
        <v>374</v>
      </c>
      <c r="B16" s="1" t="s">
        <v>375</v>
      </c>
    </row>
    <row r="17" spans="1:2" ht="10.5">
      <c r="A17" s="1" t="s">
        <v>376</v>
      </c>
      <c r="B17" s="1" t="s">
        <v>377</v>
      </c>
    </row>
    <row r="18" spans="1:2" ht="10.5">
      <c r="A18" s="1" t="s">
        <v>378</v>
      </c>
      <c r="B18" s="1" t="s">
        <v>379</v>
      </c>
    </row>
    <row r="19" spans="1:2" ht="10.5">
      <c r="A19" s="1" t="s">
        <v>380</v>
      </c>
      <c r="B19" s="1" t="s">
        <v>381</v>
      </c>
    </row>
    <row r="20" spans="1:2" ht="10.5">
      <c r="A20" s="1" t="s">
        <v>382</v>
      </c>
      <c r="B20" s="1" t="s">
        <v>382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344</v>
      </c>
      <c r="B1" s="1" t="s">
        <v>345</v>
      </c>
    </row>
    <row r="2" spans="1:2" ht="10.5">
      <c r="A2" s="1" t="s">
        <v>383</v>
      </c>
      <c r="B2" s="1" t="s">
        <v>384</v>
      </c>
    </row>
    <row r="3" spans="1:2" ht="10.5">
      <c r="A3" s="1" t="s">
        <v>385</v>
      </c>
      <c r="B3" s="1" t="s">
        <v>386</v>
      </c>
    </row>
    <row r="4" spans="1:2" ht="10.5">
      <c r="A4" s="1" t="s">
        <v>387</v>
      </c>
      <c r="B4" s="1" t="s">
        <v>388</v>
      </c>
    </row>
    <row r="5" spans="1:2" ht="10.5">
      <c r="A5" s="1" t="s">
        <v>389</v>
      </c>
      <c r="B5" s="1" t="s">
        <v>390</v>
      </c>
    </row>
    <row r="6" spans="1:2" ht="10.5">
      <c r="A6" s="1" t="s">
        <v>391</v>
      </c>
      <c r="B6" s="1" t="s">
        <v>392</v>
      </c>
    </row>
    <row r="7" spans="1:2" ht="10.5">
      <c r="A7" s="1" t="s">
        <v>393</v>
      </c>
      <c r="B7" s="1" t="s">
        <v>394</v>
      </c>
    </row>
    <row r="8" spans="1:2" ht="10.5">
      <c r="A8" s="1" t="s">
        <v>395</v>
      </c>
      <c r="B8" s="1" t="s">
        <v>396</v>
      </c>
    </row>
    <row r="9" spans="1:2" ht="10.5">
      <c r="A9" s="1" t="s">
        <v>397</v>
      </c>
      <c r="B9" s="1" t="s">
        <v>398</v>
      </c>
    </row>
    <row r="10" spans="1:2" ht="10.5">
      <c r="A10" s="1" t="s">
        <v>399</v>
      </c>
      <c r="B10" s="1" t="s">
        <v>400</v>
      </c>
    </row>
    <row r="11" spans="1:2" ht="10.5">
      <c r="A11" s="1" t="s">
        <v>401</v>
      </c>
      <c r="B11" s="1" t="s">
        <v>402</v>
      </c>
    </row>
    <row r="12" spans="1:2" ht="10.5">
      <c r="A12" s="1" t="s">
        <v>403</v>
      </c>
      <c r="B12" s="1" t="s">
        <v>404</v>
      </c>
    </row>
    <row r="13" spans="1:2" ht="10.5">
      <c r="A13" s="1" t="s">
        <v>405</v>
      </c>
      <c r="B13" s="1" t="s">
        <v>406</v>
      </c>
    </row>
    <row r="14" spans="1:2" ht="10.5">
      <c r="A14" s="1" t="s">
        <v>407</v>
      </c>
      <c r="B14" s="1" t="s">
        <v>408</v>
      </c>
    </row>
    <row r="15" spans="1:2" ht="10.5">
      <c r="A15" s="1" t="s">
        <v>409</v>
      </c>
      <c r="B15" s="1" t="s">
        <v>410</v>
      </c>
    </row>
    <row r="16" spans="1:2" ht="10.5">
      <c r="A16" s="1" t="s">
        <v>411</v>
      </c>
      <c r="B16" s="1" t="s">
        <v>412</v>
      </c>
    </row>
    <row r="17" spans="1:2" ht="10.5">
      <c r="A17" s="1" t="s">
        <v>413</v>
      </c>
      <c r="B17" s="1" t="s">
        <v>414</v>
      </c>
    </row>
    <row r="18" spans="1:2" ht="10.5">
      <c r="A18" s="1" t="s">
        <v>415</v>
      </c>
      <c r="B18" s="1" t="s">
        <v>416</v>
      </c>
    </row>
    <row r="19" spans="1:2" ht="10.5">
      <c r="A19" s="1" t="s">
        <v>417</v>
      </c>
      <c r="B19" s="1" t="s">
        <v>418</v>
      </c>
    </row>
    <row r="20" spans="1:2" ht="10.5">
      <c r="A20" s="1" t="s">
        <v>419</v>
      </c>
      <c r="B20" s="1" t="s">
        <v>412</v>
      </c>
    </row>
    <row r="21" spans="1:2" ht="10.5">
      <c r="A21" s="1" t="s">
        <v>420</v>
      </c>
      <c r="B21" s="1" t="s">
        <v>421</v>
      </c>
    </row>
    <row r="22" spans="1:2" ht="10.5">
      <c r="A22" s="1" t="s">
        <v>422</v>
      </c>
      <c r="B22" s="1" t="s">
        <v>423</v>
      </c>
    </row>
    <row r="23" spans="1:2" ht="10.5">
      <c r="A23" s="1" t="s">
        <v>424</v>
      </c>
      <c r="B23" s="1" t="s">
        <v>425</v>
      </c>
    </row>
    <row r="24" spans="1:2" ht="10.5">
      <c r="A24" s="1" t="s">
        <v>426</v>
      </c>
      <c r="B24" s="1" t="s">
        <v>427</v>
      </c>
    </row>
    <row r="25" spans="1:2" ht="10.5">
      <c r="A25" s="1" t="s">
        <v>428</v>
      </c>
      <c r="B25" s="1" t="s">
        <v>429</v>
      </c>
    </row>
    <row r="26" spans="1:2" ht="10.5">
      <c r="A26" s="1" t="s">
        <v>430</v>
      </c>
      <c r="B26" s="1" t="s">
        <v>431</v>
      </c>
    </row>
    <row r="27" spans="1:2" ht="10.5">
      <c r="A27" s="1" t="s">
        <v>432</v>
      </c>
      <c r="B27" s="1" t="s">
        <v>433</v>
      </c>
    </row>
    <row r="28" spans="1:2" ht="10.5">
      <c r="A28" s="1" t="s">
        <v>434</v>
      </c>
      <c r="B28" s="1" t="s">
        <v>435</v>
      </c>
    </row>
    <row r="29" spans="1:2" ht="10.5">
      <c r="A29" s="1" t="s">
        <v>436</v>
      </c>
      <c r="B29" s="1" t="s">
        <v>437</v>
      </c>
    </row>
    <row r="30" spans="1:2" ht="10.5">
      <c r="A30" s="1" t="s">
        <v>438</v>
      </c>
      <c r="B30" s="1" t="s">
        <v>435</v>
      </c>
    </row>
    <row r="31" spans="1:2" ht="10.5">
      <c r="A31" s="1" t="s">
        <v>439</v>
      </c>
      <c r="B31" s="1" t="s">
        <v>437</v>
      </c>
    </row>
    <row r="32" spans="1:2" ht="10.5">
      <c r="A32" s="1" t="s">
        <v>440</v>
      </c>
      <c r="B32" s="1" t="s">
        <v>441</v>
      </c>
    </row>
    <row r="33" spans="1:2" ht="10.5">
      <c r="A33" s="1" t="s">
        <v>442</v>
      </c>
      <c r="B33" s="1" t="s">
        <v>443</v>
      </c>
    </row>
    <row r="34" spans="1:2" ht="10.5">
      <c r="A34" s="1" t="s">
        <v>444</v>
      </c>
      <c r="B34" s="1" t="s">
        <v>445</v>
      </c>
    </row>
    <row r="35" spans="1:2" ht="10.5">
      <c r="A35" s="1" t="s">
        <v>446</v>
      </c>
      <c r="B35" s="1" t="s">
        <v>447</v>
      </c>
    </row>
    <row r="36" spans="1:2" ht="10.5">
      <c r="A36" s="1" t="s">
        <v>448</v>
      </c>
      <c r="B36" s="1" t="s">
        <v>449</v>
      </c>
    </row>
    <row r="37" spans="1:2" ht="10.5">
      <c r="A37" s="1" t="s">
        <v>450</v>
      </c>
      <c r="B37" s="1" t="s">
        <v>451</v>
      </c>
    </row>
    <row r="38" spans="1:2" ht="10.5">
      <c r="A38" s="1" t="s">
        <v>452</v>
      </c>
      <c r="B38" s="1" t="s">
        <v>453</v>
      </c>
    </row>
    <row r="39" spans="1:2" ht="10.5">
      <c r="A39" s="1" t="s">
        <v>454</v>
      </c>
      <c r="B39" s="1" t="s">
        <v>455</v>
      </c>
    </row>
    <row r="40" spans="1:2" ht="10.5">
      <c r="A40" s="1" t="s">
        <v>456</v>
      </c>
      <c r="B40" s="1" t="s">
        <v>425</v>
      </c>
    </row>
    <row r="41" spans="1:2" ht="10.5">
      <c r="A41" s="1" t="s">
        <v>382</v>
      </c>
      <c r="B41" s="1" t="s">
        <v>382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344</v>
      </c>
      <c r="B1" s="1" t="s">
        <v>345</v>
      </c>
      <c r="C1" s="4" t="s">
        <v>150</v>
      </c>
    </row>
    <row r="2" spans="1:3" ht="10.5">
      <c r="A2" s="1" t="s">
        <v>457</v>
      </c>
      <c r="B2" s="1" t="s">
        <v>458</v>
      </c>
      <c r="C2" s="4">
        <v>0</v>
      </c>
    </row>
    <row r="3" spans="1:3" ht="10.5">
      <c r="A3" s="1" t="s">
        <v>459</v>
      </c>
      <c r="B3" s="1" t="s">
        <v>460</v>
      </c>
      <c r="C3" s="4">
        <v>0</v>
      </c>
    </row>
    <row r="4" spans="1:3" ht="10.5">
      <c r="A4" s="1" t="s">
        <v>461</v>
      </c>
      <c r="B4" s="1" t="s">
        <v>462</v>
      </c>
      <c r="C4" s="4">
        <v>0</v>
      </c>
    </row>
    <row r="5" spans="1:3" ht="10.5">
      <c r="A5" s="1" t="s">
        <v>463</v>
      </c>
      <c r="B5" s="1" t="s">
        <v>464</v>
      </c>
      <c r="C5" s="4">
        <v>0</v>
      </c>
    </row>
    <row r="6" spans="1:3" ht="10.5">
      <c r="A6" s="1" t="s">
        <v>465</v>
      </c>
      <c r="B6" s="1" t="s">
        <v>466</v>
      </c>
      <c r="C6" s="4">
        <v>0</v>
      </c>
    </row>
    <row r="7" spans="1:3" ht="10.5">
      <c r="A7" s="1" t="s">
        <v>467</v>
      </c>
      <c r="B7" s="1" t="s">
        <v>468</v>
      </c>
      <c r="C7" s="4">
        <v>0</v>
      </c>
    </row>
    <row r="8" spans="1:3" ht="10.5">
      <c r="A8" s="1" t="s">
        <v>469</v>
      </c>
      <c r="B8" s="1" t="s">
        <v>470</v>
      </c>
      <c r="C8" s="4">
        <v>0</v>
      </c>
    </row>
    <row r="9" spans="1:3" ht="10.5">
      <c r="A9" s="1" t="s">
        <v>471</v>
      </c>
      <c r="B9" s="1" t="s">
        <v>472</v>
      </c>
      <c r="C9" s="4">
        <v>0</v>
      </c>
    </row>
    <row r="10" spans="1:3" ht="10.5">
      <c r="A10" s="1" t="s">
        <v>473</v>
      </c>
      <c r="B10" s="1" t="s">
        <v>474</v>
      </c>
      <c r="C10" s="4">
        <v>0</v>
      </c>
    </row>
    <row r="11" spans="1:3" ht="10.5">
      <c r="A11" s="1" t="s">
        <v>475</v>
      </c>
      <c r="B11" s="1" t="s">
        <v>476</v>
      </c>
      <c r="C11" s="4">
        <v>0</v>
      </c>
    </row>
    <row r="12" spans="1:3" ht="10.5">
      <c r="A12" s="1" t="s">
        <v>477</v>
      </c>
      <c r="B12" s="1" t="s">
        <v>478</v>
      </c>
      <c r="C12" s="4">
        <v>0</v>
      </c>
    </row>
    <row r="13" spans="1:3" ht="10.5">
      <c r="A13" s="1" t="s">
        <v>332</v>
      </c>
      <c r="B13" s="1" t="s">
        <v>479</v>
      </c>
      <c r="C13" s="4">
        <v>0</v>
      </c>
    </row>
    <row r="14" spans="1:3" ht="10.5">
      <c r="A14" s="1" t="s">
        <v>480</v>
      </c>
      <c r="B14" s="1" t="s">
        <v>479</v>
      </c>
      <c r="C14" s="4">
        <v>-1</v>
      </c>
    </row>
    <row r="15" spans="1:3" ht="10.5">
      <c r="A15" s="1" t="s">
        <v>330</v>
      </c>
      <c r="B15" s="1" t="s">
        <v>330</v>
      </c>
      <c r="C15" s="4"/>
    </row>
    <row r="16" spans="1:3" ht="10.5">
      <c r="A16" s="1" t="s">
        <v>330</v>
      </c>
      <c r="B16" s="1" t="s">
        <v>330</v>
      </c>
      <c r="C16" s="4"/>
    </row>
    <row r="17" spans="1:3" ht="10.5">
      <c r="A17" s="1" t="s">
        <v>330</v>
      </c>
      <c r="B17" s="1" t="s">
        <v>330</v>
      </c>
      <c r="C17" s="4"/>
    </row>
    <row r="18" spans="1:3" ht="10.5">
      <c r="A18" s="1" t="s">
        <v>330</v>
      </c>
      <c r="B18" s="1" t="s">
        <v>330</v>
      </c>
      <c r="C18" s="4"/>
    </row>
    <row r="19" spans="1:3" ht="10.5">
      <c r="A19" s="1" t="s">
        <v>330</v>
      </c>
      <c r="B19" s="1" t="s">
        <v>330</v>
      </c>
      <c r="C19" s="4"/>
    </row>
    <row r="20" spans="1:3" ht="10.5">
      <c r="A20" s="1" t="s">
        <v>330</v>
      </c>
      <c r="B20" s="1" t="s">
        <v>330</v>
      </c>
      <c r="C20" s="4"/>
    </row>
    <row r="21" spans="1:3" ht="10.5">
      <c r="A21" s="1" t="s">
        <v>330</v>
      </c>
      <c r="B21" s="1" t="s">
        <v>330</v>
      </c>
      <c r="C21" s="4"/>
    </row>
    <row r="22" spans="1:3" ht="10.5">
      <c r="A22" s="1" t="s">
        <v>330</v>
      </c>
      <c r="B22" s="1" t="s">
        <v>330</v>
      </c>
      <c r="C22" s="4"/>
    </row>
    <row r="23" spans="1:3" ht="10.5">
      <c r="A23" s="1" t="s">
        <v>330</v>
      </c>
      <c r="B23" s="1" t="s">
        <v>330</v>
      </c>
      <c r="C23" s="4"/>
    </row>
    <row r="24" spans="1:3" ht="10.5">
      <c r="A24" s="1" t="s">
        <v>330</v>
      </c>
      <c r="B24" s="1" t="s">
        <v>330</v>
      </c>
      <c r="C24" s="4"/>
    </row>
    <row r="25" spans="1:3" ht="10.5">
      <c r="A25" s="1" t="s">
        <v>330</v>
      </c>
      <c r="B25" s="1" t="s">
        <v>330</v>
      </c>
      <c r="C25" s="4"/>
    </row>
    <row r="26" spans="1:3" ht="10.5">
      <c r="A26" s="1" t="s">
        <v>330</v>
      </c>
      <c r="B26" s="1" t="s">
        <v>330</v>
      </c>
      <c r="C26" s="4"/>
    </row>
    <row r="27" spans="1:3" ht="10.5">
      <c r="A27" s="1" t="s">
        <v>330</v>
      </c>
      <c r="B27" s="1" t="s">
        <v>330</v>
      </c>
      <c r="C27" s="4"/>
    </row>
    <row r="28" spans="1:3" ht="10.5">
      <c r="A28" s="1" t="s">
        <v>330</v>
      </c>
      <c r="B28" s="1" t="s">
        <v>330</v>
      </c>
      <c r="C28" s="4"/>
    </row>
    <row r="29" spans="1:3" ht="10.5">
      <c r="A29" s="1" t="s">
        <v>330</v>
      </c>
      <c r="B29" s="1" t="s">
        <v>330</v>
      </c>
      <c r="C29" s="4"/>
    </row>
    <row r="30" spans="1:3" ht="10.5">
      <c r="A30" s="1" t="s">
        <v>330</v>
      </c>
      <c r="B30" s="1" t="s">
        <v>330</v>
      </c>
      <c r="C30" s="4"/>
    </row>
    <row r="31" spans="1:3" ht="10.5">
      <c r="A31" s="1" t="s">
        <v>330</v>
      </c>
      <c r="B31" s="1" t="s">
        <v>330</v>
      </c>
      <c r="C31" s="4"/>
    </row>
    <row r="32" spans="1:3" ht="10.5">
      <c r="A32" s="1" t="s">
        <v>330</v>
      </c>
      <c r="B32" s="1" t="s">
        <v>330</v>
      </c>
      <c r="C32" s="4"/>
    </row>
    <row r="33" spans="1:3" ht="10.5">
      <c r="A33" s="1" t="s">
        <v>330</v>
      </c>
      <c r="B33" s="1" t="s">
        <v>330</v>
      </c>
      <c r="C33" s="4"/>
    </row>
    <row r="34" spans="1:3" ht="10.5">
      <c r="A34" s="1" t="s">
        <v>330</v>
      </c>
      <c r="B34" s="1" t="s">
        <v>330</v>
      </c>
      <c r="C34" s="4"/>
    </row>
    <row r="35" spans="1:3" ht="10.5">
      <c r="A35" s="1" t="s">
        <v>330</v>
      </c>
      <c r="B35" s="1" t="s">
        <v>330</v>
      </c>
      <c r="C35" s="4"/>
    </row>
    <row r="36" spans="1:3" ht="10.5">
      <c r="A36" s="1" t="s">
        <v>330</v>
      </c>
      <c r="B36" s="1" t="s">
        <v>330</v>
      </c>
      <c r="C36" s="4"/>
    </row>
    <row r="37" spans="1:3" ht="10.5">
      <c r="A37" s="1" t="s">
        <v>330</v>
      </c>
      <c r="B37" s="1" t="s">
        <v>330</v>
      </c>
      <c r="C37" s="4"/>
    </row>
    <row r="38" spans="1:3" ht="10.5">
      <c r="A38" s="1" t="s">
        <v>330</v>
      </c>
      <c r="B38" s="1" t="s">
        <v>330</v>
      </c>
      <c r="C38" s="4"/>
    </row>
    <row r="39" spans="1:3" ht="10.5">
      <c r="A39" s="1" t="s">
        <v>330</v>
      </c>
      <c r="B39" s="1" t="s">
        <v>330</v>
      </c>
      <c r="C39" s="4"/>
    </row>
    <row r="40" spans="1:3" ht="10.5">
      <c r="A40" s="1" t="s">
        <v>330</v>
      </c>
      <c r="B40" s="1" t="s">
        <v>330</v>
      </c>
      <c r="C40" s="4"/>
    </row>
    <row r="41" spans="1:3" ht="10.5">
      <c r="A41" s="1" t="s">
        <v>330</v>
      </c>
      <c r="B41" s="1" t="s">
        <v>330</v>
      </c>
      <c r="C41" s="4"/>
    </row>
    <row r="42" spans="1:3" ht="10.5">
      <c r="A42" s="1" t="s">
        <v>330</v>
      </c>
      <c r="B42" s="1" t="s">
        <v>330</v>
      </c>
      <c r="C42" s="4"/>
    </row>
    <row r="43" spans="1:3" ht="10.5">
      <c r="A43" s="1" t="s">
        <v>330</v>
      </c>
      <c r="B43" s="1" t="s">
        <v>330</v>
      </c>
      <c r="C43" s="4"/>
    </row>
    <row r="44" spans="1:3" ht="10.5">
      <c r="A44" s="1" t="s">
        <v>330</v>
      </c>
      <c r="B44" s="1" t="s">
        <v>330</v>
      </c>
      <c r="C44" s="4"/>
    </row>
    <row r="45" spans="1:3" ht="10.5">
      <c r="A45" s="1" t="s">
        <v>330</v>
      </c>
      <c r="B45" s="1" t="s">
        <v>330</v>
      </c>
      <c r="C45" s="4"/>
    </row>
    <row r="46" spans="1:3" ht="10.5">
      <c r="A46" s="1" t="s">
        <v>330</v>
      </c>
      <c r="B46" s="1" t="s">
        <v>330</v>
      </c>
      <c r="C46" s="4"/>
    </row>
    <row r="47" spans="1:3" ht="10.5">
      <c r="A47" s="1" t="s">
        <v>330</v>
      </c>
      <c r="B47" s="1" t="s">
        <v>330</v>
      </c>
      <c r="C47" s="4"/>
    </row>
    <row r="48" spans="1:3" ht="10.5">
      <c r="A48" s="1" t="s">
        <v>330</v>
      </c>
      <c r="B48" s="1" t="s">
        <v>330</v>
      </c>
      <c r="C48" s="4"/>
    </row>
    <row r="49" spans="1:3" ht="10.5">
      <c r="A49" s="1" t="s">
        <v>330</v>
      </c>
      <c r="B49" s="1" t="s">
        <v>330</v>
      </c>
      <c r="C49" s="4"/>
    </row>
    <row r="50" spans="1:3" ht="10.5">
      <c r="A50" s="1" t="s">
        <v>330</v>
      </c>
      <c r="B50" s="1" t="s">
        <v>330</v>
      </c>
      <c r="C50" s="4"/>
    </row>
    <row r="51" spans="1:3" ht="10.5">
      <c r="A51" s="1" t="s">
        <v>330</v>
      </c>
      <c r="B51" s="1" t="s">
        <v>330</v>
      </c>
      <c r="C51" s="4"/>
    </row>
    <row r="52" spans="1:3" ht="10.5">
      <c r="A52" s="1" t="s">
        <v>330</v>
      </c>
      <c r="B52" s="1" t="s">
        <v>330</v>
      </c>
      <c r="C52" s="4"/>
    </row>
    <row r="53" spans="1:3" ht="10.5">
      <c r="A53" s="1" t="s">
        <v>330</v>
      </c>
      <c r="B53" s="1" t="s">
        <v>330</v>
      </c>
      <c r="C53" s="4"/>
    </row>
    <row r="54" spans="1:3" ht="10.5">
      <c r="A54" s="1" t="s">
        <v>330</v>
      </c>
      <c r="B54" s="1" t="s">
        <v>330</v>
      </c>
      <c r="C54" s="4"/>
    </row>
    <row r="55" spans="1:3" ht="10.5">
      <c r="A55" s="1" t="s">
        <v>330</v>
      </c>
      <c r="B55" s="1" t="s">
        <v>330</v>
      </c>
      <c r="C55" s="4"/>
    </row>
    <row r="56" spans="1:3" ht="10.5">
      <c r="A56" s="1" t="s">
        <v>330</v>
      </c>
      <c r="B56" s="1" t="s">
        <v>330</v>
      </c>
      <c r="C56" s="4"/>
    </row>
    <row r="57" spans="1:3" ht="10.5">
      <c r="A57" s="1" t="s">
        <v>330</v>
      </c>
      <c r="B57" s="1" t="s">
        <v>330</v>
      </c>
      <c r="C57" s="4"/>
    </row>
    <row r="58" spans="1:3" ht="10.5">
      <c r="A58" s="1" t="s">
        <v>330</v>
      </c>
      <c r="B58" s="1" t="s">
        <v>330</v>
      </c>
      <c r="C58" s="4"/>
    </row>
    <row r="59" spans="1:3" ht="10.5">
      <c r="A59" s="1" t="s">
        <v>330</v>
      </c>
      <c r="B59" s="1" t="s">
        <v>330</v>
      </c>
      <c r="C59" s="4"/>
    </row>
    <row r="60" spans="1:3" ht="10.5">
      <c r="A60" s="1" t="s">
        <v>330</v>
      </c>
      <c r="B60" s="1" t="s">
        <v>330</v>
      </c>
      <c r="C60" s="4"/>
    </row>
    <row r="61" spans="1:3" ht="10.5">
      <c r="A61" s="1" t="s">
        <v>330</v>
      </c>
      <c r="B61" s="1" t="s">
        <v>330</v>
      </c>
      <c r="C61" s="4"/>
    </row>
    <row r="62" spans="1:3" ht="10.5">
      <c r="A62" s="1" t="s">
        <v>330</v>
      </c>
      <c r="B62" s="1" t="s">
        <v>330</v>
      </c>
      <c r="C62" s="4"/>
    </row>
    <row r="63" spans="1:3" ht="10.5">
      <c r="A63" s="1" t="s">
        <v>330</v>
      </c>
      <c r="B63" s="1" t="s">
        <v>330</v>
      </c>
      <c r="C63" s="4"/>
    </row>
    <row r="64" spans="1:3" ht="10.5">
      <c r="A64" s="1" t="s">
        <v>330</v>
      </c>
      <c r="B64" s="1" t="s">
        <v>330</v>
      </c>
      <c r="C64" s="4"/>
    </row>
    <row r="65" spans="1:3" ht="10.5">
      <c r="A65" s="1" t="s">
        <v>330</v>
      </c>
      <c r="B65" s="1" t="s">
        <v>330</v>
      </c>
      <c r="C65" s="4"/>
    </row>
    <row r="66" spans="1:3" ht="10.5">
      <c r="A66" s="1" t="s">
        <v>330</v>
      </c>
      <c r="B66" s="1" t="s">
        <v>330</v>
      </c>
      <c r="C66" s="4"/>
    </row>
    <row r="67" spans="1:3" ht="10.5">
      <c r="A67" s="1" t="s">
        <v>330</v>
      </c>
      <c r="B67" s="1" t="s">
        <v>330</v>
      </c>
      <c r="C67" s="4"/>
    </row>
    <row r="68" spans="1:3" ht="10.5">
      <c r="A68" s="1" t="s">
        <v>330</v>
      </c>
      <c r="B68" s="1" t="s">
        <v>330</v>
      </c>
      <c r="C68" s="4"/>
    </row>
    <row r="69" spans="1:3" ht="10.5">
      <c r="A69" s="1" t="s">
        <v>330</v>
      </c>
      <c r="B69" s="1" t="s">
        <v>330</v>
      </c>
      <c r="C69" s="4"/>
    </row>
    <row r="70" spans="1:3" ht="10.5">
      <c r="A70" s="1" t="s">
        <v>330</v>
      </c>
      <c r="B70" s="1" t="s">
        <v>330</v>
      </c>
      <c r="C70" s="4"/>
    </row>
    <row r="71" spans="1:3" ht="10.5">
      <c r="A71" s="1" t="s">
        <v>330</v>
      </c>
      <c r="B71" s="1" t="s">
        <v>330</v>
      </c>
      <c r="C71" s="4"/>
    </row>
    <row r="72" spans="1:3" ht="10.5">
      <c r="A72" s="1" t="s">
        <v>330</v>
      </c>
      <c r="B72" s="1" t="s">
        <v>330</v>
      </c>
      <c r="C72" s="4"/>
    </row>
    <row r="73" spans="1:3" ht="10.5">
      <c r="A73" s="1" t="s">
        <v>330</v>
      </c>
      <c r="B73" s="1" t="s">
        <v>330</v>
      </c>
      <c r="C73" s="4"/>
    </row>
    <row r="74" spans="1:3" ht="10.5">
      <c r="A74" s="1" t="s">
        <v>330</v>
      </c>
      <c r="B74" s="1" t="s">
        <v>330</v>
      </c>
      <c r="C74" s="4"/>
    </row>
    <row r="75" spans="1:3" ht="10.5">
      <c r="A75" s="1" t="s">
        <v>330</v>
      </c>
      <c r="B75" s="1" t="s">
        <v>330</v>
      </c>
      <c r="C75" s="4"/>
    </row>
    <row r="76" spans="1:3" ht="10.5">
      <c r="A76" s="1" t="s">
        <v>330</v>
      </c>
      <c r="B76" s="1" t="s">
        <v>330</v>
      </c>
      <c r="C76" s="4"/>
    </row>
    <row r="77" spans="1:3" ht="10.5">
      <c r="A77" s="1" t="s">
        <v>330</v>
      </c>
      <c r="B77" s="1" t="s">
        <v>330</v>
      </c>
      <c r="C77" s="4"/>
    </row>
    <row r="78" spans="1:3" ht="10.5">
      <c r="A78" s="1" t="s">
        <v>330</v>
      </c>
      <c r="B78" s="1" t="s">
        <v>330</v>
      </c>
      <c r="C78" s="4"/>
    </row>
    <row r="79" spans="1:3" ht="10.5">
      <c r="A79" s="1" t="s">
        <v>330</v>
      </c>
      <c r="B79" s="1" t="s">
        <v>330</v>
      </c>
      <c r="C79" s="4"/>
    </row>
    <row r="80" spans="1:3" ht="10.5">
      <c r="A80" s="1" t="s">
        <v>330</v>
      </c>
      <c r="B80" s="1" t="s">
        <v>330</v>
      </c>
      <c r="C80" s="4"/>
    </row>
    <row r="81" spans="1:3" ht="10.5">
      <c r="A81" s="1" t="s">
        <v>330</v>
      </c>
      <c r="B81" s="1" t="s">
        <v>330</v>
      </c>
      <c r="C81" s="4"/>
    </row>
    <row r="82" spans="1:3" ht="10.5">
      <c r="A82" s="1" t="s">
        <v>330</v>
      </c>
      <c r="B82" s="1" t="s">
        <v>330</v>
      </c>
      <c r="C82" s="4"/>
    </row>
    <row r="83" spans="1:3" ht="10.5">
      <c r="A83" s="1" t="s">
        <v>330</v>
      </c>
      <c r="B83" s="1" t="s">
        <v>330</v>
      </c>
      <c r="C83" s="4"/>
    </row>
    <row r="84" spans="1:3" ht="10.5">
      <c r="A84" s="1" t="s">
        <v>330</v>
      </c>
      <c r="B84" s="1" t="s">
        <v>330</v>
      </c>
      <c r="C84" s="4"/>
    </row>
    <row r="85" spans="1:3" ht="10.5">
      <c r="A85" s="1" t="s">
        <v>330</v>
      </c>
      <c r="B85" s="1" t="s">
        <v>330</v>
      </c>
      <c r="C85" s="4"/>
    </row>
    <row r="86" spans="1:3" ht="10.5">
      <c r="A86" s="1" t="s">
        <v>330</v>
      </c>
      <c r="B86" s="1" t="s">
        <v>330</v>
      </c>
      <c r="C86" s="4"/>
    </row>
    <row r="87" spans="1:3" ht="10.5">
      <c r="A87" s="1" t="s">
        <v>330</v>
      </c>
      <c r="B87" s="1" t="s">
        <v>330</v>
      </c>
      <c r="C87" s="4"/>
    </row>
    <row r="88" spans="1:3" ht="10.5">
      <c r="A88" s="1" t="s">
        <v>330</v>
      </c>
      <c r="B88" s="1" t="s">
        <v>330</v>
      </c>
      <c r="C88" s="4"/>
    </row>
    <row r="89" spans="1:3" ht="10.5">
      <c r="A89" s="1" t="s">
        <v>330</v>
      </c>
      <c r="B89" s="1" t="s">
        <v>330</v>
      </c>
      <c r="C89" s="4"/>
    </row>
    <row r="90" spans="1:3" ht="10.5">
      <c r="A90" s="1" t="s">
        <v>330</v>
      </c>
      <c r="B90" s="1" t="s">
        <v>330</v>
      </c>
      <c r="C90" s="4"/>
    </row>
    <row r="91" spans="1:3" ht="10.5">
      <c r="A91" s="1" t="s">
        <v>330</v>
      </c>
      <c r="B91" s="1" t="s">
        <v>330</v>
      </c>
      <c r="C91" s="4"/>
    </row>
    <row r="92" spans="1:3" ht="10.5">
      <c r="A92" s="1" t="s">
        <v>330</v>
      </c>
      <c r="B92" s="1" t="s">
        <v>330</v>
      </c>
      <c r="C92" s="4"/>
    </row>
    <row r="93" spans="1:3" ht="10.5">
      <c r="A93" s="1" t="s">
        <v>330</v>
      </c>
      <c r="B93" s="1" t="s">
        <v>330</v>
      </c>
      <c r="C93" s="4"/>
    </row>
    <row r="94" spans="1:3" ht="10.5">
      <c r="A94" s="1" t="s">
        <v>330</v>
      </c>
      <c r="B94" s="1" t="s">
        <v>330</v>
      </c>
      <c r="C94" s="4"/>
    </row>
    <row r="95" spans="1:3" ht="10.5">
      <c r="A95" s="1" t="s">
        <v>330</v>
      </c>
      <c r="B95" s="1" t="s">
        <v>330</v>
      </c>
      <c r="C95" s="4"/>
    </row>
    <row r="96" spans="1:3" ht="10.5">
      <c r="A96" s="1" t="s">
        <v>330</v>
      </c>
      <c r="B96" s="1" t="s">
        <v>330</v>
      </c>
      <c r="C96" s="4"/>
    </row>
    <row r="97" spans="1:3" ht="10.5">
      <c r="A97" s="1" t="s">
        <v>330</v>
      </c>
      <c r="B97" s="1" t="s">
        <v>330</v>
      </c>
      <c r="C97" s="4"/>
    </row>
    <row r="98" spans="1:3" ht="10.5">
      <c r="A98" s="1" t="s">
        <v>330</v>
      </c>
      <c r="B98" s="1" t="s">
        <v>330</v>
      </c>
      <c r="C98" s="4"/>
    </row>
    <row r="99" spans="1:3" ht="10.5">
      <c r="A99" s="1" t="s">
        <v>330</v>
      </c>
      <c r="B99" s="1" t="s">
        <v>330</v>
      </c>
      <c r="C99" s="4"/>
    </row>
    <row r="100" spans="1:3" ht="10.5">
      <c r="A100" s="1" t="s">
        <v>330</v>
      </c>
      <c r="B100" s="1" t="s">
        <v>330</v>
      </c>
      <c r="C100" s="4"/>
    </row>
    <row r="101" spans="1:3" ht="10.5">
      <c r="A101" s="1" t="s">
        <v>330</v>
      </c>
      <c r="B101" s="1" t="s">
        <v>330</v>
      </c>
      <c r="C101" s="4"/>
    </row>
    <row r="102" spans="1:3" ht="10.5">
      <c r="A102" s="1" t="s">
        <v>330</v>
      </c>
      <c r="B102" s="1" t="s">
        <v>330</v>
      </c>
      <c r="C102" s="4"/>
    </row>
    <row r="103" spans="1:3" ht="10.5">
      <c r="A103" s="1" t="s">
        <v>330</v>
      </c>
      <c r="B103" s="1" t="s">
        <v>330</v>
      </c>
      <c r="C103" s="4"/>
    </row>
    <row r="104" spans="1:3" ht="10.5">
      <c r="A104" s="1" t="s">
        <v>330</v>
      </c>
      <c r="B104" s="1" t="s">
        <v>330</v>
      </c>
      <c r="C104" s="4"/>
    </row>
    <row r="105" spans="1:3" ht="10.5">
      <c r="A105" s="1" t="s">
        <v>330</v>
      </c>
      <c r="B105" s="1" t="s">
        <v>330</v>
      </c>
      <c r="C105" s="4"/>
    </row>
    <row r="106" spans="1:3" ht="10.5">
      <c r="A106" s="1" t="s">
        <v>330</v>
      </c>
      <c r="B106" s="1" t="s">
        <v>330</v>
      </c>
      <c r="C106" s="4"/>
    </row>
    <row r="107" spans="1:3" ht="10.5">
      <c r="A107" s="1" t="s">
        <v>330</v>
      </c>
      <c r="B107" s="1" t="s">
        <v>330</v>
      </c>
      <c r="C107" s="4"/>
    </row>
    <row r="108" spans="1:3" ht="10.5">
      <c r="A108" s="1" t="s">
        <v>330</v>
      </c>
      <c r="B108" s="1" t="s">
        <v>330</v>
      </c>
      <c r="C108" s="4"/>
    </row>
    <row r="109" spans="1:3" ht="10.5">
      <c r="A109" s="1" t="s">
        <v>330</v>
      </c>
      <c r="B109" s="1" t="s">
        <v>330</v>
      </c>
      <c r="C109" s="4"/>
    </row>
    <row r="110" spans="1:3" ht="10.5">
      <c r="A110" s="1" t="s">
        <v>330</v>
      </c>
      <c r="B110" s="1" t="s">
        <v>330</v>
      </c>
      <c r="C110" s="4"/>
    </row>
    <row r="111" spans="1:3" ht="10.5">
      <c r="A111" s="1" t="s">
        <v>330</v>
      </c>
      <c r="B111" s="1" t="s">
        <v>330</v>
      </c>
      <c r="C111" s="4"/>
    </row>
    <row r="112" spans="1:3" ht="10.5">
      <c r="A112" s="1" t="s">
        <v>330</v>
      </c>
      <c r="B112" s="1" t="s">
        <v>330</v>
      </c>
      <c r="C112" s="4"/>
    </row>
    <row r="113" spans="1:3" ht="10.5">
      <c r="A113" s="1" t="s">
        <v>330</v>
      </c>
      <c r="B113" s="1" t="s">
        <v>330</v>
      </c>
      <c r="C113" s="4"/>
    </row>
    <row r="114" spans="1:3" ht="10.5">
      <c r="A114" s="1" t="s">
        <v>330</v>
      </c>
      <c r="B114" s="1" t="s">
        <v>330</v>
      </c>
      <c r="C114" s="4"/>
    </row>
    <row r="115" spans="1:3" ht="10.5">
      <c r="A115" s="1" t="s">
        <v>330</v>
      </c>
      <c r="B115" s="1" t="s">
        <v>330</v>
      </c>
      <c r="C115" s="4"/>
    </row>
    <row r="116" spans="1:3" ht="10.5">
      <c r="A116" s="1" t="s">
        <v>330</v>
      </c>
      <c r="B116" s="1" t="s">
        <v>330</v>
      </c>
      <c r="C116" s="4"/>
    </row>
    <row r="117" spans="1:3" ht="10.5">
      <c r="A117" s="1" t="s">
        <v>330</v>
      </c>
      <c r="B117" s="1" t="s">
        <v>330</v>
      </c>
      <c r="C117" s="4"/>
    </row>
    <row r="118" spans="1:3" ht="10.5">
      <c r="A118" s="1" t="s">
        <v>330</v>
      </c>
      <c r="B118" s="1" t="s">
        <v>330</v>
      </c>
      <c r="C118" s="4"/>
    </row>
    <row r="119" spans="1:3" ht="10.5">
      <c r="A119" s="1" t="s">
        <v>330</v>
      </c>
      <c r="B119" s="1" t="s">
        <v>330</v>
      </c>
      <c r="C119" s="4"/>
    </row>
    <row r="120" spans="1:3" ht="10.5">
      <c r="A120" s="1" t="s">
        <v>330</v>
      </c>
      <c r="B120" s="1" t="s">
        <v>330</v>
      </c>
      <c r="C120" s="4"/>
    </row>
    <row r="121" spans="1:3" ht="10.5">
      <c r="A121" s="1" t="s">
        <v>330</v>
      </c>
      <c r="B121" s="1" t="s">
        <v>330</v>
      </c>
      <c r="C121" s="4"/>
    </row>
    <row r="122" spans="1:3" ht="10.5">
      <c r="A122" s="1" t="s">
        <v>330</v>
      </c>
      <c r="B122" s="1" t="s">
        <v>330</v>
      </c>
      <c r="C122" s="4"/>
    </row>
    <row r="123" spans="1:3" ht="10.5">
      <c r="A123" s="1" t="s">
        <v>330</v>
      </c>
      <c r="B123" s="1" t="s">
        <v>330</v>
      </c>
      <c r="C123" s="4"/>
    </row>
    <row r="124" spans="1:3" ht="10.5">
      <c r="A124" s="1" t="s">
        <v>330</v>
      </c>
      <c r="B124" s="1" t="s">
        <v>330</v>
      </c>
      <c r="C124" s="4"/>
    </row>
    <row r="125" spans="1:3" ht="10.5">
      <c r="A125" s="1" t="s">
        <v>330</v>
      </c>
      <c r="B125" s="1" t="s">
        <v>330</v>
      </c>
      <c r="C125" s="4"/>
    </row>
    <row r="126" spans="1:3" ht="10.5">
      <c r="A126" s="1" t="s">
        <v>330</v>
      </c>
      <c r="B126" s="1" t="s">
        <v>330</v>
      </c>
      <c r="C126" s="4"/>
    </row>
    <row r="127" spans="1:3" ht="10.5">
      <c r="A127" s="1" t="s">
        <v>330</v>
      </c>
      <c r="B127" s="1" t="s">
        <v>330</v>
      </c>
      <c r="C127" s="4"/>
    </row>
    <row r="128" spans="1:3" ht="10.5">
      <c r="A128" s="1" t="s">
        <v>330</v>
      </c>
      <c r="B128" s="1" t="s">
        <v>330</v>
      </c>
      <c r="C128" s="4"/>
    </row>
    <row r="129" spans="1:3" ht="10.5">
      <c r="A129" s="1" t="s">
        <v>330</v>
      </c>
      <c r="B129" s="1" t="s">
        <v>330</v>
      </c>
      <c r="C129" s="4"/>
    </row>
    <row r="130" spans="1:3" ht="10.5">
      <c r="A130" s="1" t="s">
        <v>330</v>
      </c>
      <c r="B130" s="1" t="s">
        <v>330</v>
      </c>
      <c r="C130" s="4"/>
    </row>
    <row r="131" spans="1:3" ht="10.5">
      <c r="A131" s="1" t="s">
        <v>330</v>
      </c>
      <c r="B131" s="1" t="s">
        <v>330</v>
      </c>
      <c r="C131" s="4"/>
    </row>
    <row r="132" spans="1:3" ht="10.5">
      <c r="A132" s="1" t="s">
        <v>330</v>
      </c>
      <c r="B132" s="1" t="s">
        <v>330</v>
      </c>
      <c r="C132" s="4"/>
    </row>
    <row r="133" spans="1:3" ht="10.5">
      <c r="A133" s="1" t="s">
        <v>330</v>
      </c>
      <c r="B133" s="1" t="s">
        <v>330</v>
      </c>
      <c r="C133" s="4"/>
    </row>
    <row r="134" spans="1:3" ht="10.5">
      <c r="A134" s="1" t="s">
        <v>330</v>
      </c>
      <c r="B134" s="1" t="s">
        <v>330</v>
      </c>
      <c r="C134" s="4"/>
    </row>
    <row r="135" spans="1:3" ht="10.5">
      <c r="A135" s="1" t="s">
        <v>330</v>
      </c>
      <c r="B135" s="1" t="s">
        <v>330</v>
      </c>
      <c r="C135" s="4"/>
    </row>
    <row r="136" spans="1:3" ht="10.5">
      <c r="A136" s="1" t="s">
        <v>330</v>
      </c>
      <c r="B136" s="1" t="s">
        <v>330</v>
      </c>
      <c r="C136" s="4"/>
    </row>
    <row r="137" spans="1:3" ht="10.5">
      <c r="A137" s="1" t="s">
        <v>330</v>
      </c>
      <c r="B137" s="1" t="s">
        <v>330</v>
      </c>
      <c r="C137" s="4"/>
    </row>
    <row r="138" spans="1:3" ht="10.5">
      <c r="A138" s="1" t="s">
        <v>330</v>
      </c>
      <c r="B138" s="1" t="s">
        <v>330</v>
      </c>
      <c r="C138" s="4"/>
    </row>
    <row r="139" spans="1:3" ht="10.5">
      <c r="A139" s="1" t="s">
        <v>330</v>
      </c>
      <c r="B139" s="1" t="s">
        <v>330</v>
      </c>
      <c r="C139" s="4"/>
    </row>
    <row r="140" spans="1:3" ht="10.5">
      <c r="A140" s="1" t="s">
        <v>330</v>
      </c>
      <c r="B140" s="1" t="s">
        <v>330</v>
      </c>
      <c r="C140" s="4"/>
    </row>
    <row r="141" spans="1:3" ht="10.5">
      <c r="A141" s="1" t="s">
        <v>330</v>
      </c>
      <c r="B141" s="1" t="s">
        <v>330</v>
      </c>
      <c r="C141" s="4"/>
    </row>
    <row r="142" spans="1:3" ht="10.5">
      <c r="A142" s="1" t="s">
        <v>330</v>
      </c>
      <c r="B142" s="1" t="s">
        <v>330</v>
      </c>
      <c r="C142" s="4"/>
    </row>
    <row r="143" spans="1:3" ht="10.5">
      <c r="A143" s="1" t="s">
        <v>330</v>
      </c>
      <c r="B143" s="1" t="s">
        <v>330</v>
      </c>
      <c r="C143" s="4"/>
    </row>
    <row r="144" spans="1:3" ht="10.5">
      <c r="A144" s="1" t="s">
        <v>330</v>
      </c>
      <c r="B144" s="1" t="s">
        <v>330</v>
      </c>
      <c r="C144" s="4"/>
    </row>
    <row r="145" spans="1:3" ht="10.5">
      <c r="A145" s="1" t="s">
        <v>330</v>
      </c>
      <c r="B145" s="1" t="s">
        <v>330</v>
      </c>
      <c r="C145" s="4"/>
    </row>
    <row r="146" spans="1:3" ht="10.5">
      <c r="A146" s="1" t="s">
        <v>330</v>
      </c>
      <c r="B146" s="1" t="s">
        <v>330</v>
      </c>
      <c r="C146" s="4"/>
    </row>
    <row r="147" spans="1:3" ht="10.5">
      <c r="A147" s="1" t="s">
        <v>330</v>
      </c>
      <c r="B147" s="1" t="s">
        <v>330</v>
      </c>
      <c r="C147" s="4"/>
    </row>
    <row r="148" spans="1:3" ht="10.5">
      <c r="A148" s="1" t="s">
        <v>330</v>
      </c>
      <c r="B148" s="1" t="s">
        <v>330</v>
      </c>
      <c r="C148" s="4"/>
    </row>
    <row r="149" spans="1:3" ht="10.5">
      <c r="A149" s="1" t="s">
        <v>330</v>
      </c>
      <c r="B149" s="1" t="s">
        <v>330</v>
      </c>
      <c r="C149" s="4"/>
    </row>
    <row r="150" spans="1:3" ht="10.5">
      <c r="A150" s="1" t="s">
        <v>330</v>
      </c>
      <c r="B150" s="1" t="s">
        <v>330</v>
      </c>
      <c r="C150" s="4"/>
    </row>
    <row r="151" spans="1:3" ht="10.5">
      <c r="A151" s="1" t="s">
        <v>330</v>
      </c>
      <c r="B151" s="1" t="s">
        <v>330</v>
      </c>
      <c r="C151" s="4"/>
    </row>
    <row r="152" spans="1:3" ht="10.5">
      <c r="A152" s="1" t="s">
        <v>330</v>
      </c>
      <c r="B152" s="1" t="s">
        <v>330</v>
      </c>
      <c r="C152" s="4"/>
    </row>
    <row r="153" spans="1:3" ht="10.5">
      <c r="A153" s="1" t="s">
        <v>330</v>
      </c>
      <c r="B153" s="1" t="s">
        <v>330</v>
      </c>
      <c r="C153" s="4"/>
    </row>
    <row r="154" spans="1:3" ht="10.5">
      <c r="A154" s="1" t="s">
        <v>330</v>
      </c>
      <c r="B154" s="1" t="s">
        <v>330</v>
      </c>
      <c r="C154" s="4"/>
    </row>
    <row r="155" spans="1:3" ht="10.5">
      <c r="A155" s="1" t="s">
        <v>330</v>
      </c>
      <c r="B155" s="1" t="s">
        <v>330</v>
      </c>
      <c r="C155" s="4"/>
    </row>
    <row r="156" spans="1:3" ht="10.5">
      <c r="A156" s="1" t="s">
        <v>330</v>
      </c>
      <c r="B156" s="1" t="s">
        <v>330</v>
      </c>
      <c r="C156" s="4"/>
    </row>
    <row r="157" spans="1:3" ht="10.5">
      <c r="A157" s="1" t="s">
        <v>330</v>
      </c>
      <c r="B157" s="1" t="s">
        <v>330</v>
      </c>
      <c r="C157" s="4"/>
    </row>
    <row r="158" spans="1:3" ht="10.5">
      <c r="A158" s="1" t="s">
        <v>330</v>
      </c>
      <c r="B158" s="1" t="s">
        <v>330</v>
      </c>
      <c r="C158" s="4"/>
    </row>
    <row r="159" spans="1:3" ht="10.5">
      <c r="A159" s="1" t="s">
        <v>330</v>
      </c>
      <c r="B159" s="1" t="s">
        <v>330</v>
      </c>
      <c r="C159" s="4"/>
    </row>
    <row r="160" spans="1:3" ht="10.5">
      <c r="A160" s="1" t="s">
        <v>330</v>
      </c>
      <c r="B160" s="1" t="s">
        <v>330</v>
      </c>
      <c r="C160" s="4"/>
    </row>
    <row r="161" spans="1:3" ht="10.5">
      <c r="A161" s="1" t="s">
        <v>330</v>
      </c>
      <c r="B161" s="1" t="s">
        <v>330</v>
      </c>
      <c r="C161" s="4"/>
    </row>
    <row r="162" spans="1:3" ht="10.5">
      <c r="A162" s="1" t="s">
        <v>330</v>
      </c>
      <c r="B162" s="1" t="s">
        <v>330</v>
      </c>
      <c r="C162" s="4"/>
    </row>
    <row r="163" spans="1:3" ht="10.5">
      <c r="A163" s="1" t="s">
        <v>330</v>
      </c>
      <c r="B163" s="1" t="s">
        <v>330</v>
      </c>
      <c r="C163" s="4"/>
    </row>
    <row r="164" spans="1:3" ht="10.5">
      <c r="A164" s="1" t="s">
        <v>330</v>
      </c>
      <c r="B164" s="1" t="s">
        <v>330</v>
      </c>
      <c r="C164" s="4"/>
    </row>
    <row r="165" spans="1:3" ht="10.5">
      <c r="A165" s="1" t="s">
        <v>330</v>
      </c>
      <c r="B165" s="1" t="s">
        <v>330</v>
      </c>
      <c r="C165" s="4"/>
    </row>
    <row r="166" spans="1:3" ht="10.5">
      <c r="A166" s="1" t="s">
        <v>330</v>
      </c>
      <c r="B166" s="1" t="s">
        <v>330</v>
      </c>
      <c r="C166" s="4"/>
    </row>
    <row r="167" spans="1:3" ht="10.5">
      <c r="A167" s="1" t="s">
        <v>330</v>
      </c>
      <c r="B167" s="1" t="s">
        <v>330</v>
      </c>
      <c r="C167" s="4"/>
    </row>
    <row r="168" spans="1:3" ht="10.5">
      <c r="A168" s="1" t="s">
        <v>330</v>
      </c>
      <c r="B168" s="1" t="s">
        <v>330</v>
      </c>
      <c r="C168" s="4"/>
    </row>
    <row r="169" spans="1:3" ht="10.5">
      <c r="A169" s="1" t="s">
        <v>330</v>
      </c>
      <c r="B169" s="1" t="s">
        <v>330</v>
      </c>
      <c r="C169" s="4"/>
    </row>
    <row r="170" spans="1:3" ht="10.5">
      <c r="A170" s="1" t="s">
        <v>330</v>
      </c>
      <c r="B170" s="1" t="s">
        <v>330</v>
      </c>
      <c r="C170" s="4"/>
    </row>
    <row r="171" spans="1:3" ht="10.5">
      <c r="A171" s="1" t="s">
        <v>330</v>
      </c>
      <c r="B171" s="1" t="s">
        <v>330</v>
      </c>
      <c r="C171" s="4"/>
    </row>
    <row r="172" spans="1:3" ht="10.5">
      <c r="A172" s="1" t="s">
        <v>330</v>
      </c>
      <c r="B172" s="1" t="s">
        <v>330</v>
      </c>
      <c r="C172" s="4"/>
    </row>
    <row r="173" spans="1:3" ht="10.5">
      <c r="A173" s="1" t="s">
        <v>330</v>
      </c>
      <c r="B173" s="1" t="s">
        <v>330</v>
      </c>
      <c r="C173" s="4"/>
    </row>
    <row r="174" spans="1:3" ht="10.5">
      <c r="A174" s="1" t="s">
        <v>330</v>
      </c>
      <c r="B174" s="1" t="s">
        <v>330</v>
      </c>
      <c r="C174" s="4"/>
    </row>
    <row r="175" spans="1:3" ht="10.5">
      <c r="A175" s="1" t="s">
        <v>330</v>
      </c>
      <c r="B175" s="1" t="s">
        <v>330</v>
      </c>
      <c r="C175" s="4"/>
    </row>
    <row r="176" spans="1:3" ht="10.5">
      <c r="A176" s="1" t="s">
        <v>330</v>
      </c>
      <c r="B176" s="1" t="s">
        <v>330</v>
      </c>
      <c r="C176" s="4"/>
    </row>
    <row r="177" spans="1:3" ht="10.5">
      <c r="A177" s="1" t="s">
        <v>330</v>
      </c>
      <c r="B177" s="1" t="s">
        <v>330</v>
      </c>
      <c r="C177" s="4"/>
    </row>
    <row r="178" spans="1:3" ht="10.5">
      <c r="A178" s="1" t="s">
        <v>330</v>
      </c>
      <c r="B178" s="1" t="s">
        <v>330</v>
      </c>
      <c r="C178" s="4"/>
    </row>
    <row r="179" spans="1:3" ht="10.5">
      <c r="A179" s="1" t="s">
        <v>330</v>
      </c>
      <c r="B179" s="1" t="s">
        <v>330</v>
      </c>
      <c r="C179" s="4"/>
    </row>
    <row r="180" spans="1:3" ht="10.5">
      <c r="A180" s="1" t="s">
        <v>330</v>
      </c>
      <c r="B180" s="1" t="s">
        <v>330</v>
      </c>
      <c r="C180" s="4"/>
    </row>
    <row r="181" spans="1:3" ht="10.5">
      <c r="A181" s="1" t="s">
        <v>330</v>
      </c>
      <c r="B181" s="1" t="s">
        <v>330</v>
      </c>
      <c r="C181" s="4"/>
    </row>
    <row r="182" spans="1:3" ht="10.5">
      <c r="A182" s="1" t="s">
        <v>330</v>
      </c>
      <c r="B182" s="1" t="s">
        <v>330</v>
      </c>
      <c r="C182" s="4"/>
    </row>
    <row r="183" spans="1:3" ht="10.5">
      <c r="A183" s="1" t="s">
        <v>330</v>
      </c>
      <c r="B183" s="1" t="s">
        <v>330</v>
      </c>
      <c r="C183" s="4"/>
    </row>
    <row r="184" spans="1:3" ht="10.5">
      <c r="A184" s="1" t="s">
        <v>330</v>
      </c>
      <c r="B184" s="1" t="s">
        <v>330</v>
      </c>
      <c r="C184" s="4"/>
    </row>
    <row r="185" spans="1:3" ht="10.5">
      <c r="A185" s="1" t="s">
        <v>330</v>
      </c>
      <c r="B185" s="1" t="s">
        <v>330</v>
      </c>
      <c r="C185" s="4"/>
    </row>
    <row r="186" spans="1:3" ht="10.5">
      <c r="A186" s="1" t="s">
        <v>330</v>
      </c>
      <c r="B186" s="1" t="s">
        <v>330</v>
      </c>
      <c r="C186" s="4"/>
    </row>
    <row r="187" spans="1:3" ht="10.5">
      <c r="A187" s="1" t="s">
        <v>330</v>
      </c>
      <c r="B187" s="1" t="s">
        <v>330</v>
      </c>
      <c r="C187" s="4"/>
    </row>
    <row r="188" spans="1:3" ht="10.5">
      <c r="A188" s="1" t="s">
        <v>330</v>
      </c>
      <c r="B188" s="1" t="s">
        <v>330</v>
      </c>
      <c r="C188" s="4"/>
    </row>
    <row r="189" spans="1:3" ht="10.5">
      <c r="A189" s="1" t="s">
        <v>330</v>
      </c>
      <c r="B189" s="1" t="s">
        <v>330</v>
      </c>
      <c r="C189" s="4"/>
    </row>
    <row r="190" spans="1:3" ht="10.5">
      <c r="A190" s="1" t="s">
        <v>330</v>
      </c>
      <c r="B190" s="1" t="s">
        <v>330</v>
      </c>
      <c r="C190" s="4"/>
    </row>
    <row r="191" spans="1:3" ht="10.5">
      <c r="A191" s="1" t="s">
        <v>330</v>
      </c>
      <c r="B191" s="1" t="s">
        <v>330</v>
      </c>
      <c r="C191" s="4"/>
    </row>
    <row r="192" spans="1:3" ht="10.5">
      <c r="A192" s="1" t="s">
        <v>330</v>
      </c>
      <c r="B192" s="1" t="s">
        <v>330</v>
      </c>
      <c r="C192" s="4"/>
    </row>
    <row r="193" spans="1:3" ht="10.5">
      <c r="A193" s="1" t="s">
        <v>330</v>
      </c>
      <c r="B193" s="1" t="s">
        <v>330</v>
      </c>
      <c r="C193" s="4"/>
    </row>
    <row r="194" spans="1:3" ht="10.5">
      <c r="A194" s="1" t="s">
        <v>330</v>
      </c>
      <c r="B194" s="1" t="s">
        <v>330</v>
      </c>
      <c r="C194" s="4"/>
    </row>
    <row r="195" spans="1:3" ht="10.5">
      <c r="A195" s="1" t="s">
        <v>330</v>
      </c>
      <c r="B195" s="1" t="s">
        <v>330</v>
      </c>
      <c r="C195" s="4"/>
    </row>
    <row r="196" spans="1:3" ht="10.5">
      <c r="A196" s="1" t="s">
        <v>330</v>
      </c>
      <c r="B196" s="1" t="s">
        <v>330</v>
      </c>
      <c r="C196" s="4"/>
    </row>
    <row r="197" spans="1:3" ht="10.5">
      <c r="A197" s="1" t="s">
        <v>330</v>
      </c>
      <c r="B197" s="1" t="s">
        <v>330</v>
      </c>
      <c r="C197" s="4"/>
    </row>
    <row r="198" spans="1:3" ht="10.5">
      <c r="A198" s="1" t="s">
        <v>330</v>
      </c>
      <c r="B198" s="1" t="s">
        <v>330</v>
      </c>
      <c r="C198" s="4"/>
    </row>
    <row r="199" spans="1:3" ht="10.5">
      <c r="A199" s="1" t="s">
        <v>330</v>
      </c>
      <c r="B199" s="1" t="s">
        <v>330</v>
      </c>
      <c r="C199" s="4"/>
    </row>
    <row r="200" spans="1:3" ht="10.5">
      <c r="A200" s="1" t="s">
        <v>330</v>
      </c>
      <c r="B200" s="1" t="s">
        <v>330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3" ht="10.5">
      <c r="A2" s="1" t="s">
        <v>481</v>
      </c>
      <c r="B2" s="1" t="s">
        <v>481</v>
      </c>
      <c r="C2" s="4"/>
    </row>
    <row r="3" spans="1:2" ht="10.5">
      <c r="A3" s="1" t="s">
        <v>331</v>
      </c>
      <c r="B3" s="1" t="s">
        <v>331</v>
      </c>
    </row>
    <row r="4" spans="1:2" ht="10.5">
      <c r="A4" s="1" t="s">
        <v>482</v>
      </c>
      <c r="B4" s="1" t="s">
        <v>482</v>
      </c>
    </row>
    <row r="5" spans="1:2" ht="10.5">
      <c r="A5" s="1" t="s">
        <v>483</v>
      </c>
      <c r="B5" s="1" t="s">
        <v>483</v>
      </c>
    </row>
    <row r="6" spans="1:2" ht="10.5">
      <c r="A6" s="1" t="s">
        <v>330</v>
      </c>
      <c r="B6" s="1" t="s">
        <v>330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159</v>
      </c>
      <c r="B1" t="s">
        <v>160</v>
      </c>
      <c r="C1" t="s">
        <v>161</v>
      </c>
      <c r="D1" t="s">
        <v>162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</row>
    <row r="2" spans="1:14" ht="10.5">
      <c r="A2" s="67" t="s">
        <v>163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102</v>
      </c>
      <c r="G2" t="str">
        <f>Metai</f>
        <v>2013</v>
      </c>
      <c r="H2" t="str">
        <f>Menuo</f>
        <v>gruodžio 31 d.</v>
      </c>
      <c r="I2" t="str">
        <f>IstaigosKodas</f>
        <v>2224</v>
      </c>
      <c r="L2">
        <v>207</v>
      </c>
      <c r="M2" t="s">
        <v>158</v>
      </c>
      <c r="N2" t="str">
        <f>CRC</f>
        <v>cba1545f</v>
      </c>
    </row>
    <row r="3" spans="1:4" ht="10.5">
      <c r="A3" s="67" t="s">
        <v>164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7" t="s">
        <v>165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7" t="s">
        <v>166</v>
      </c>
      <c r="B5" t="str">
        <f ca="1">IF(ISTEXT(INDIRECT($A$5)),INDIRECT($A$5),"")</f>
        <v>190804361 Girelės g-vė 57,Kaišiadorys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7" t="s">
        <v>167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7" t="s">
        <v>168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7" t="s">
        <v>169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7" t="s">
        <v>170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7" t="s">
        <v>171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7" t="s">
        <v>172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7" t="s">
        <v>173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7" t="s">
        <v>174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7" t="s">
        <v>175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7" t="s">
        <v>176</v>
      </c>
      <c r="B15" t="str">
        <f ca="1">IF(ISTEXT(INDIRECT($A$15)),INDIRECT($A$15),"")</f>
        <v>PAGRINDINĖS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7" t="s">
        <v>177</v>
      </c>
      <c r="B16">
        <f ca="1">IF(ISTEXT(INDIRECT($A$16)),INDIRECT($A$16),"")</f>
      </c>
      <c r="C16">
        <f ca="1">IF(ISNUMBER(INDIRECT($A$16)),ROUND(INDIRECT($A$16),2),0)</f>
        <v>3085759.83</v>
      </c>
      <c r="D16" t="b">
        <f ca="1">ISBLANK(INDIRECT($A$16))</f>
        <v>0</v>
      </c>
    </row>
    <row r="17" spans="1:4" ht="10.5">
      <c r="A17" s="67" t="s">
        <v>178</v>
      </c>
      <c r="B17">
        <f ca="1">IF(ISTEXT(INDIRECT($A$17)),INDIRECT($A$17),"")</f>
      </c>
      <c r="C17">
        <f ca="1">IF(ISNUMBER(INDIRECT($A$17)),ROUND(INDIRECT($A$17),2),0)</f>
        <v>2900721.92</v>
      </c>
      <c r="D17" t="b">
        <f ca="1">ISBLANK(INDIRECT($A$17))</f>
        <v>0</v>
      </c>
    </row>
    <row r="18" spans="1:4" ht="10.5">
      <c r="A18" s="67" t="s">
        <v>179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7" t="s">
        <v>180</v>
      </c>
      <c r="B19" t="str">
        <f ca="1">IF(ISTEXT(INDIRECT($A$19)),INDIRECT($A$19),"")</f>
        <v>FINANSAVIMO PAJAMOS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7" t="s">
        <v>181</v>
      </c>
      <c r="B20">
        <f ca="1">IF(ISTEXT(INDIRECT($A$20)),INDIRECT($A$20),"")</f>
      </c>
      <c r="C20">
        <f ca="1">IF(ISNUMBER(INDIRECT($A$20)),ROUND(INDIRECT($A$20),2),0)</f>
        <v>2757461.42</v>
      </c>
      <c r="D20" t="b">
        <f ca="1">ISBLANK(INDIRECT($A$20))</f>
        <v>0</v>
      </c>
    </row>
    <row r="21" spans="1:4" ht="10.5">
      <c r="A21" s="67" t="s">
        <v>182</v>
      </c>
      <c r="B21">
        <f ca="1">IF(ISTEXT(INDIRECT($A$21)),INDIRECT($A$21),"")</f>
      </c>
      <c r="C21">
        <f ca="1">IF(ISNUMBER(INDIRECT($A$21)),ROUND(INDIRECT($A$21),2),0)</f>
        <v>2534524.28</v>
      </c>
      <c r="D21" t="b">
        <f ca="1">ISBLANK(INDIRECT($A$21))</f>
        <v>0</v>
      </c>
    </row>
    <row r="22" spans="1:4" ht="10.5">
      <c r="A22" s="67" t="s">
        <v>183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7" t="s">
        <v>184</v>
      </c>
      <c r="B23" t="str">
        <f ca="1">IF(ISTEXT(INDIRECT($A$23)),INDIRECT($A$23),"")</f>
        <v>Iš valstybės biudžeto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7" t="s">
        <v>185</v>
      </c>
      <c r="B24">
        <f ca="1">IF(ISTEXT(INDIRECT($A$24)),INDIRECT($A$24),"")</f>
      </c>
      <c r="C24">
        <f ca="1">IF(ISNUMBER(INDIRECT($A$24)),ROUND(INDIRECT($A$24),2),0)</f>
        <v>2444284.17</v>
      </c>
      <c r="D24" t="b">
        <f ca="1">ISBLANK(INDIRECT($A$24))</f>
        <v>0</v>
      </c>
    </row>
    <row r="25" spans="1:4" ht="10.5">
      <c r="A25" s="67" t="s">
        <v>186</v>
      </c>
      <c r="B25">
        <f ca="1">IF(ISTEXT(INDIRECT($A$25)),INDIRECT($A$25),"")</f>
      </c>
      <c r="C25">
        <f ca="1">IF(ISNUMBER(INDIRECT($A$25)),ROUND(INDIRECT($A$25),2),0)</f>
        <v>2409642.12</v>
      </c>
      <c r="D25" t="b">
        <f ca="1">ISBLANK(INDIRECT($A$25))</f>
        <v>0</v>
      </c>
    </row>
    <row r="26" spans="1:4" ht="10.5">
      <c r="A26" s="67" t="s">
        <v>187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7" t="s">
        <v>188</v>
      </c>
      <c r="B27" t="str">
        <f ca="1">IF(ISTEXT(INDIRECT($A$27)),INDIRECT($A$27),"")</f>
        <v>iš savivaldybių biudžeto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7" t="s">
        <v>189</v>
      </c>
      <c r="B28">
        <f ca="1">IF(ISTEXT(INDIRECT($A$28)),INDIRECT($A$28),"")</f>
      </c>
      <c r="C28">
        <f ca="1">IF(ISNUMBER(INDIRECT($A$28)),ROUND(INDIRECT($A$28),2),0)</f>
        <v>13519.7</v>
      </c>
      <c r="D28" t="b">
        <f ca="1">ISBLANK(INDIRECT($A$28))</f>
        <v>0</v>
      </c>
    </row>
    <row r="29" spans="1:4" ht="10.5">
      <c r="A29" s="67" t="s">
        <v>190</v>
      </c>
      <c r="B29">
        <f ca="1">IF(ISTEXT(INDIRECT($A$29)),INDIRECT($A$29),"")</f>
      </c>
      <c r="C29">
        <f ca="1">IF(ISNUMBER(INDIRECT($A$29)),ROUND(INDIRECT($A$29),2),0)</f>
        <v>26299.58</v>
      </c>
      <c r="D29" t="b">
        <f ca="1">ISBLANK(INDIRECT($A$29))</f>
        <v>0</v>
      </c>
    </row>
    <row r="30" spans="1:4" ht="10.5">
      <c r="A30" s="67" t="s">
        <v>191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7" t="s">
        <v>192</v>
      </c>
      <c r="B31" t="str">
        <f ca="1">IF(ISTEXT(INDIRECT($A$31)),INDIRECT($A$31),"")</f>
        <v>iš ES, užsienio valstybių ir tarptautinių organizacijų lėšų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7" t="s">
        <v>193</v>
      </c>
      <c r="B32">
        <f ca="1">IF(ISTEXT(INDIRECT($A$32)),INDIRECT($A$32),"")</f>
      </c>
      <c r="C32">
        <f ca="1">IF(ISNUMBER(INDIRECT($A$32)),ROUND(INDIRECT($A$32),2),0)</f>
        <v>293025.17</v>
      </c>
      <c r="D32" t="b">
        <f ca="1">ISBLANK(INDIRECT($A$32))</f>
        <v>0</v>
      </c>
    </row>
    <row r="33" spans="1:4" ht="10.5">
      <c r="A33" s="67" t="s">
        <v>194</v>
      </c>
      <c r="B33">
        <f ca="1">IF(ISTEXT(INDIRECT($A$33)),INDIRECT($A$33),"")</f>
      </c>
      <c r="C33">
        <f ca="1">IF(ISNUMBER(INDIRECT($A$33)),ROUND(INDIRECT($A$33),2),0)</f>
        <v>96321.89</v>
      </c>
      <c r="D33" t="b">
        <f ca="1">ISBLANK(INDIRECT($A$33))</f>
        <v>0</v>
      </c>
    </row>
    <row r="34" spans="1:4" ht="10.5">
      <c r="A34" s="67" t="s">
        <v>195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7" t="s">
        <v>196</v>
      </c>
      <c r="B35" t="str">
        <f ca="1">IF(ISTEXT(INDIRECT($A$35)),INDIRECT($A$35),"")</f>
        <v>iš kitų finansavimo šaltinių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7" t="s">
        <v>197</v>
      </c>
      <c r="B36">
        <f ca="1">IF(ISTEXT(INDIRECT($A$36)),INDIRECT($A$36),"")</f>
      </c>
      <c r="C36">
        <f ca="1">IF(ISNUMBER(INDIRECT($A$36)),ROUND(INDIRECT($A$36),2),0)</f>
        <v>6632.38</v>
      </c>
      <c r="D36" t="b">
        <f ca="1">ISBLANK(INDIRECT($A$36))</f>
        <v>0</v>
      </c>
    </row>
    <row r="37" spans="1:4" ht="10.5">
      <c r="A37" s="67" t="s">
        <v>198</v>
      </c>
      <c r="B37">
        <f ca="1">IF(ISTEXT(INDIRECT($A$37)),INDIRECT($A$37),"")</f>
      </c>
      <c r="C37">
        <f ca="1">IF(ISNUMBER(INDIRECT($A$37)),ROUND(INDIRECT($A$37),2),0)</f>
        <v>2260.69</v>
      </c>
      <c r="D37" t="b">
        <f ca="1">ISBLANK(INDIRECT($A$37))</f>
        <v>0</v>
      </c>
    </row>
    <row r="38" spans="1:4" ht="10.5">
      <c r="A38" s="67" t="s">
        <v>199</v>
      </c>
      <c r="B38" t="str">
        <f ca="1">IF(ISTEXT(INDIRECT($A$38)),INDIRECT($A$38),"")</f>
        <v>7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7" t="s">
        <v>200</v>
      </c>
      <c r="B39" t="str">
        <f ca="1">IF(ISTEXT(INDIRECT($A$39)),INDIRECT($A$39),"")</f>
        <v>MOKESČIŲ IR SOCIALINIŲ ĮMOKŲ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7" t="s">
        <v>201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7" t="s">
        <v>202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7" t="s">
        <v>203</v>
      </c>
      <c r="B42" t="str">
        <f ca="1">IF(ISTEXT(INDIRECT($A$42)),INDIRECT($A$42),"")</f>
        <v>8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7" t="s">
        <v>204</v>
      </c>
      <c r="B43" t="str">
        <f ca="1">IF(ISTEXT(INDIRECT($A$43)),INDIRECT($A$43),"")</f>
        <v>PAGRINDINĖS VEIKLOS KITOS PAJAMOS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7" t="s">
        <v>205</v>
      </c>
      <c r="B44">
        <f ca="1">IF(ISTEXT(INDIRECT($A$44)),INDIRECT($A$44),"")</f>
      </c>
      <c r="C44">
        <f ca="1">IF(ISNUMBER(INDIRECT($A$44)),ROUND(INDIRECT($A$44),1),0)</f>
        <v>328298.4</v>
      </c>
      <c r="D44" t="b">
        <f ca="1">ISBLANK(INDIRECT($A$44))</f>
        <v>0</v>
      </c>
    </row>
    <row r="45" spans="1:4" ht="10.5">
      <c r="A45" s="67" t="s">
        <v>206</v>
      </c>
      <c r="B45">
        <f ca="1">IF(ISTEXT(INDIRECT($A$45)),INDIRECT($A$45),"")</f>
      </c>
      <c r="C45">
        <f ca="1">IF(ISNUMBER(INDIRECT($A$45)),ROUND(INDIRECT($A$45),2),0)</f>
        <v>366197.64</v>
      </c>
      <c r="D45" t="b">
        <f ca="1">ISBLANK(INDIRECT($A$45))</f>
        <v>0</v>
      </c>
    </row>
    <row r="46" spans="1:4" ht="10.5">
      <c r="A46" s="67" t="s">
        <v>207</v>
      </c>
      <c r="B46" t="str">
        <f ca="1">IF(ISTEXT(INDIRECT($A$46)),INDIRECT($A$46),"")</f>
        <v>9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7" t="s">
        <v>208</v>
      </c>
      <c r="B47" t="str">
        <f ca="1">IF(ISTEXT(INDIRECT($A$47)),INDIRECT($A$47),"")</f>
        <v>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7" t="s">
        <v>209</v>
      </c>
      <c r="B48">
        <f ca="1">IF(ISTEXT(INDIRECT($A$48)),INDIRECT($A$48),"")</f>
      </c>
      <c r="C48">
        <f ca="1">IF(ISNUMBER(INDIRECT($A$48)),ROUND(INDIRECT($A$48),2),0)</f>
        <v>328298.41</v>
      </c>
      <c r="D48" t="b">
        <f ca="1">ISBLANK(INDIRECT($A$48))</f>
        <v>0</v>
      </c>
    </row>
    <row r="49" spans="1:4" ht="10.5">
      <c r="A49" s="67" t="s">
        <v>210</v>
      </c>
      <c r="B49">
        <f ca="1">IF(ISTEXT(INDIRECT($A$49)),INDIRECT($A$49),"")</f>
      </c>
      <c r="C49">
        <f ca="1">IF(ISNUMBER(INDIRECT($A$49)),ROUND(INDIRECT($A$49),2),0)</f>
        <v>366197.64</v>
      </c>
      <c r="D49" t="b">
        <f ca="1">ISBLANK(INDIRECT($A$49))</f>
        <v>0</v>
      </c>
    </row>
    <row r="50" spans="1:4" ht="10.5">
      <c r="A50" s="67" t="s">
        <v>211</v>
      </c>
      <c r="B50" t="str">
        <f ca="1">IF(ISTEXT(INDIRECT($A$50)),INDIRECT($A$50),"")</f>
        <v>10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7" t="s">
        <v>212</v>
      </c>
      <c r="B51" t="str">
        <f ca="1">IF(ISTEXT(INDIRECT($A$51)),INDIRECT($A$51),"")</f>
        <v>Pervestinų pagrindinės veiklos kitų pajamų suma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7" t="s">
        <v>213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7" t="s">
        <v>214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7" t="s">
        <v>215</v>
      </c>
      <c r="B54" t="str">
        <f ca="1">IF(ISTEXT(INDIRECT($A$54)),INDIRECT($A$54),"")</f>
        <v>11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7" t="s">
        <v>216</v>
      </c>
      <c r="B55" t="str">
        <f ca="1">IF(ISTEXT(INDIRECT($A$55)),INDIRECT($A$55),"")</f>
        <v>PAGRINDINĖS VEIKLOS SĄNAUDOS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7" t="s">
        <v>217</v>
      </c>
      <c r="B56">
        <f ca="1">IF(ISTEXT(INDIRECT($A$56)),INDIRECT($A$56),"")</f>
      </c>
      <c r="C56">
        <f ca="1">IF(ISNUMBER(INDIRECT($A$56)),ROUND(INDIRECT($A$56),2),0)</f>
        <v>3067535.32</v>
      </c>
      <c r="D56" t="b">
        <f ca="1">ISBLANK(INDIRECT($A$56))</f>
        <v>0</v>
      </c>
    </row>
    <row r="57" spans="1:4" ht="10.5">
      <c r="A57" s="67" t="s">
        <v>218</v>
      </c>
      <c r="B57">
        <f ca="1">IF(ISTEXT(INDIRECT($A$57)),INDIRECT($A$57),"")</f>
      </c>
      <c r="C57">
        <f ca="1">IF(ISNUMBER(INDIRECT($A$57)),ROUND(INDIRECT($A$57),2),0)</f>
        <v>2861127.67</v>
      </c>
      <c r="D57" t="b">
        <f ca="1">ISBLANK(INDIRECT($A$57))</f>
        <v>0</v>
      </c>
    </row>
    <row r="58" spans="1:4" ht="10.5">
      <c r="A58" s="67" t="s">
        <v>219</v>
      </c>
      <c r="B58" t="str">
        <f ca="1">IF(ISTEXT(INDIRECT($A$58)),INDIRECT($A$58),"")</f>
        <v>12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7" t="s">
        <v>220</v>
      </c>
      <c r="B59" t="str">
        <f ca="1">IF(ISTEXT(INDIRECT($A$59)),INDIRECT($A$59),"")</f>
        <v>DARBO UŽMOKESČIO IR SOCIALINIO DRAUDIMO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7" t="s">
        <v>221</v>
      </c>
      <c r="B60">
        <f ca="1">IF(ISTEXT(INDIRECT($A$60)),INDIRECT($A$60),"")</f>
      </c>
      <c r="C60">
        <f ca="1">IF(ISNUMBER(INDIRECT($A$60)),ROUND(INDIRECT($A$60),2),0)</f>
        <v>1899037.48</v>
      </c>
      <c r="D60" t="b">
        <f ca="1">ISBLANK(INDIRECT($A$60))</f>
        <v>0</v>
      </c>
    </row>
    <row r="61" spans="1:4" ht="10.5">
      <c r="A61" s="67" t="s">
        <v>222</v>
      </c>
      <c r="B61">
        <f ca="1">IF(ISTEXT(INDIRECT($A$61)),INDIRECT($A$61),"")</f>
      </c>
      <c r="C61">
        <f ca="1">IF(ISNUMBER(INDIRECT($A$61)),ROUND(INDIRECT($A$61),2),0)</f>
        <v>1808346.86</v>
      </c>
      <c r="D61" t="b">
        <f ca="1">ISBLANK(INDIRECT($A$61))</f>
        <v>0</v>
      </c>
    </row>
    <row r="62" spans="1:4" ht="10.5">
      <c r="A62" s="67" t="s">
        <v>223</v>
      </c>
      <c r="B62" t="str">
        <f ca="1">IF(ISTEXT(INDIRECT($A$62)),INDIRECT($A$62),"")</f>
        <v>13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7" t="s">
        <v>224</v>
      </c>
      <c r="B63" t="str">
        <f ca="1">IF(ISTEXT(INDIRECT($A$63)),INDIRECT($A$63),"")</f>
        <v>NUSIDĖVĖJIMO IR AMORTIZACIJOS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7" t="s">
        <v>225</v>
      </c>
      <c r="B64">
        <f ca="1">IF(ISTEXT(INDIRECT($A$64)),INDIRECT($A$64),"")</f>
      </c>
      <c r="C64">
        <f ca="1">IF(ISNUMBER(INDIRECT($A$64)),ROUND(INDIRECT($A$64),2),0)</f>
        <v>131684.22</v>
      </c>
      <c r="D64" t="b">
        <f ca="1">ISBLANK(INDIRECT($A$64))</f>
        <v>0</v>
      </c>
    </row>
    <row r="65" spans="1:4" ht="10.5">
      <c r="A65" s="67" t="s">
        <v>226</v>
      </c>
      <c r="B65">
        <f ca="1">IF(ISTEXT(INDIRECT($A$65)),INDIRECT($A$65),"")</f>
      </c>
      <c r="C65">
        <f ca="1">IF(ISNUMBER(INDIRECT($A$65)),ROUND(INDIRECT($A$65),2),0)</f>
        <v>139040.74</v>
      </c>
      <c r="D65" t="b">
        <f ca="1">ISBLANK(INDIRECT($A$65))</f>
        <v>0</v>
      </c>
    </row>
    <row r="66" spans="1:4" ht="10.5">
      <c r="A66" s="67" t="s">
        <v>227</v>
      </c>
      <c r="B66" t="str">
        <f ca="1">IF(ISTEXT(INDIRECT($A$66)),INDIRECT($A$66),"")</f>
        <v>14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7" t="s">
        <v>228</v>
      </c>
      <c r="B67" t="str">
        <f ca="1">IF(ISTEXT(INDIRECT($A$67)),INDIRECT($A$67),"")</f>
        <v>KOMUNALINIŲ PASLAUGŲ IR RYŠIŲ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7" t="s">
        <v>229</v>
      </c>
      <c r="B68">
        <f ca="1">IF(ISTEXT(INDIRECT($A$68)),INDIRECT($A$68),"")</f>
      </c>
      <c r="C68">
        <f ca="1">IF(ISNUMBER(INDIRECT($A$68)),ROUND(INDIRECT($A$68),2),0)</f>
        <v>341546.02</v>
      </c>
      <c r="D68" t="b">
        <f ca="1">ISBLANK(INDIRECT($A$68))</f>
        <v>0</v>
      </c>
    </row>
    <row r="69" spans="1:4" ht="10.5">
      <c r="A69" s="67" t="s">
        <v>230</v>
      </c>
      <c r="B69">
        <f ca="1">IF(ISTEXT(INDIRECT($A$69)),INDIRECT($A$69),"")</f>
      </c>
      <c r="C69">
        <f ca="1">IF(ISNUMBER(INDIRECT($A$69)),ROUND(INDIRECT($A$69),2),0)</f>
        <v>423084.71</v>
      </c>
      <c r="D69" t="b">
        <f ca="1">ISBLANK(INDIRECT($A$69))</f>
        <v>0</v>
      </c>
    </row>
    <row r="70" spans="1:4" ht="10.5">
      <c r="A70" s="67" t="s">
        <v>231</v>
      </c>
      <c r="B70" t="str">
        <f ca="1">IF(ISTEXT(INDIRECT($A$70)),INDIRECT($A$70),"")</f>
        <v>15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7" t="s">
        <v>232</v>
      </c>
      <c r="B71" t="str">
        <f ca="1">IF(ISTEXT(INDIRECT($A$71)),INDIRECT($A$71),"")</f>
        <v>KOMANDIRUOČIŲ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7" t="s">
        <v>233</v>
      </c>
      <c r="B72">
        <f ca="1">IF(ISTEXT(INDIRECT($A$72)),INDIRECT($A$72),"")</f>
      </c>
      <c r="C72">
        <f ca="1">IF(ISNUMBER(INDIRECT($A$72)),ROUND(INDIRECT($A$72),2),0)</f>
        <v>2375.14</v>
      </c>
      <c r="D72" t="b">
        <f ca="1">ISBLANK(INDIRECT($A$72))</f>
        <v>0</v>
      </c>
    </row>
    <row r="73" spans="1:4" ht="10.5">
      <c r="A73" s="67" t="s">
        <v>234</v>
      </c>
      <c r="B73">
        <f ca="1">IF(ISTEXT(INDIRECT($A$73)),INDIRECT($A$73),"")</f>
      </c>
      <c r="C73">
        <f ca="1">IF(ISNUMBER(INDIRECT($A$73)),ROUND(INDIRECT($A$73),2),0)</f>
        <v>1000</v>
      </c>
      <c r="D73" t="b">
        <f ca="1">ISBLANK(INDIRECT($A$73))</f>
        <v>0</v>
      </c>
    </row>
    <row r="74" spans="1:4" ht="10.5">
      <c r="A74" s="67" t="s">
        <v>235</v>
      </c>
      <c r="B74" t="str">
        <f ca="1">IF(ISTEXT(INDIRECT($A$74)),INDIRECT($A$74),"")</f>
        <v>16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7" t="s">
        <v>236</v>
      </c>
      <c r="B75" t="str">
        <f ca="1">IF(ISTEXT(INDIRECT($A$75)),INDIRECT($A$75),"")</f>
        <v>TRANSPORTO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7" t="s">
        <v>237</v>
      </c>
      <c r="B76">
        <f ca="1">IF(ISTEXT(INDIRECT($A$76)),INDIRECT($A$76),"")</f>
      </c>
      <c r="C76">
        <f ca="1">IF(ISNUMBER(INDIRECT($A$76)),ROUND(INDIRECT($A$76),2),0)</f>
        <v>70235.42</v>
      </c>
      <c r="D76" t="b">
        <f ca="1">ISBLANK(INDIRECT($A$76))</f>
        <v>0</v>
      </c>
    </row>
    <row r="77" spans="1:4" ht="10.5">
      <c r="A77" s="67" t="s">
        <v>238</v>
      </c>
      <c r="B77">
        <f ca="1">IF(ISTEXT(INDIRECT($A$77)),INDIRECT($A$77),"")</f>
      </c>
      <c r="C77">
        <f ca="1">IF(ISNUMBER(INDIRECT($A$77)),ROUND(INDIRECT($A$77),2),0)</f>
        <v>70250.94</v>
      </c>
      <c r="D77" t="b">
        <f ca="1">ISBLANK(INDIRECT($A$77))</f>
        <v>0</v>
      </c>
    </row>
    <row r="78" spans="1:4" ht="10.5">
      <c r="A78" s="67" t="s">
        <v>239</v>
      </c>
      <c r="B78" t="str">
        <f ca="1">IF(ISTEXT(INDIRECT($A$78)),INDIRECT($A$78),"")</f>
        <v>17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7" t="s">
        <v>240</v>
      </c>
      <c r="B79" t="str">
        <f ca="1">IF(ISTEXT(INDIRECT($A$79)),INDIRECT($A$79),"")</f>
        <v>KVALIFIKACIJOS KĖLIMO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7" t="s">
        <v>241</v>
      </c>
      <c r="B80">
        <f ca="1">IF(ISTEXT(INDIRECT($A$80)),INDIRECT($A$80),"")</f>
      </c>
      <c r="C80">
        <f ca="1">IF(ISNUMBER(INDIRECT($A$80)),ROUND(INDIRECT($A$80),2),0)</f>
        <v>5975</v>
      </c>
      <c r="D80" t="b">
        <f ca="1">ISBLANK(INDIRECT($A$80))</f>
        <v>0</v>
      </c>
    </row>
    <row r="81" spans="1:4" ht="10.5">
      <c r="A81" s="67" t="s">
        <v>242</v>
      </c>
      <c r="B81">
        <f ca="1">IF(ISTEXT(INDIRECT($A$81)),INDIRECT($A$81),"")</f>
      </c>
      <c r="C81">
        <f ca="1">IF(ISNUMBER(INDIRECT($A$81)),ROUND(INDIRECT($A$81),2),0)</f>
        <v>5000</v>
      </c>
      <c r="D81" t="b">
        <f ca="1">ISBLANK(INDIRECT($A$81))</f>
        <v>0</v>
      </c>
    </row>
    <row r="82" spans="1:4" ht="10.5">
      <c r="A82" s="67" t="s">
        <v>243</v>
      </c>
      <c r="B82" t="str">
        <f ca="1">IF(ISTEXT(INDIRECT($A$82)),INDIRECT($A$82),"")</f>
        <v>18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7" t="s">
        <v>244</v>
      </c>
      <c r="B83" t="str">
        <f ca="1">IF(ISTEXT(INDIRECT($A$83)),INDIRECT($A$83),"")</f>
        <v>PAPRASTOJO REMONTO IR EKSPLOATAVIMO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7" t="s">
        <v>245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7" t="s">
        <v>246</v>
      </c>
      <c r="B85">
        <f ca="1">IF(ISTEXT(INDIRECT($A$85)),INDIRECT($A$85),"")</f>
      </c>
      <c r="C85">
        <f ca="1">IF(ISNUMBER(INDIRECT($A$85)),ROUND(INDIRECT($A$85),2),0)</f>
        <v>18000</v>
      </c>
      <c r="D85" t="b">
        <f ca="1">ISBLANK(INDIRECT($A$85))</f>
        <v>0</v>
      </c>
    </row>
    <row r="86" spans="1:4" ht="10.5">
      <c r="A86" s="67" t="s">
        <v>247</v>
      </c>
      <c r="B86" t="str">
        <f ca="1">IF(ISTEXT(INDIRECT($A$86)),INDIRECT($A$86),"")</f>
        <v>19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7" t="s">
        <v>248</v>
      </c>
      <c r="B87" t="str">
        <f ca="1">IF(ISTEXT(INDIRECT($A$87)),INDIRECT($A$87),"")</f>
        <v>NUVERTĖJIMO IR NURAŠYTŲ SUMŲ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7" t="s">
        <v>249</v>
      </c>
      <c r="B88">
        <f ca="1">IF(ISTEXT(INDIRECT($A$88)),INDIRECT($A$88),"")</f>
      </c>
      <c r="C88">
        <f ca="1">IF(ISNUMBER(INDIRECT($A$88)),ROUND(INDIRECT($A$88),2),0)</f>
        <v>19286.9</v>
      </c>
      <c r="D88" t="b">
        <f ca="1">ISBLANK(INDIRECT($A$88))</f>
        <v>0</v>
      </c>
    </row>
    <row r="89" spans="1:4" ht="10.5">
      <c r="A89" s="67" t="s">
        <v>250</v>
      </c>
      <c r="B89">
        <f ca="1">IF(ISTEXT(INDIRECT($A$89)),INDIRECT($A$89),"")</f>
      </c>
      <c r="C89">
        <f ca="1">IF(ISNUMBER(INDIRECT($A$89)),ROUND(INDIRECT($A$89),2),0)</f>
        <v>17294.86</v>
      </c>
      <c r="D89" t="b">
        <f ca="1">ISBLANK(INDIRECT($A$89))</f>
        <v>0</v>
      </c>
    </row>
    <row r="90" spans="1:4" ht="10.5">
      <c r="A90" s="67" t="s">
        <v>251</v>
      </c>
      <c r="B90" t="str">
        <f ca="1">IF(ISTEXT(INDIRECT($A$90)),INDIRECT($A$90),"")</f>
        <v>20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7" t="s">
        <v>252</v>
      </c>
      <c r="B91" t="str">
        <f ca="1">IF(ISTEXT(INDIRECT($A$91)),INDIRECT($A$91),"")</f>
        <v>SUNAUDOTŲ IR PARDUOTŲ ATSARGŲ SAVIKAINA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7" t="s">
        <v>253</v>
      </c>
      <c r="B92">
        <f ca="1">IF(ISTEXT(INDIRECT($A$92)),INDIRECT($A$92),"")</f>
      </c>
      <c r="C92">
        <f ca="1">IF(ISNUMBER(INDIRECT($A$92)),ROUND(INDIRECT($A$92),2),0)</f>
        <v>129389.79</v>
      </c>
      <c r="D92" t="b">
        <f ca="1">ISBLANK(INDIRECT($A$92))</f>
        <v>0</v>
      </c>
    </row>
    <row r="93" spans="1:4" ht="10.5">
      <c r="A93" s="67" t="s">
        <v>254</v>
      </c>
      <c r="B93">
        <f ca="1">IF(ISTEXT(INDIRECT($A$93)),INDIRECT($A$93),"")</f>
      </c>
      <c r="C93">
        <f ca="1">IF(ISNUMBER(INDIRECT($A$93)),ROUND(INDIRECT($A$93),2),0)</f>
        <v>98356.63</v>
      </c>
      <c r="D93" t="b">
        <f ca="1">ISBLANK(INDIRECT($A$93))</f>
        <v>0</v>
      </c>
    </row>
    <row r="94" spans="1:4" ht="10.5">
      <c r="A94" s="67" t="s">
        <v>255</v>
      </c>
      <c r="B94" t="str">
        <f ca="1">IF(ISTEXT(INDIRECT($A$94)),INDIRECT($A$94),"")</f>
        <v>21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7" t="s">
        <v>256</v>
      </c>
      <c r="B95" t="str">
        <f ca="1">IF(ISTEXT(INDIRECT($A$95)),INDIRECT($A$95),"")</f>
        <v>SOCIALINIŲ IŠMOKŲ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7" t="s">
        <v>257</v>
      </c>
      <c r="B96">
        <f ca="1">IF(ISTEXT(INDIRECT($A$96)),INDIRECT($A$96),"")</f>
      </c>
      <c r="C96">
        <f ca="1">IF(ISNUMBER(INDIRECT($A$96)),ROUND(INDIRECT($A$96),2),0)</f>
        <v>274137.84</v>
      </c>
      <c r="D96" t="b">
        <f ca="1">ISBLANK(INDIRECT($A$96))</f>
        <v>0</v>
      </c>
    </row>
    <row r="97" spans="1:4" ht="10.5">
      <c r="A97" s="67" t="s">
        <v>258</v>
      </c>
      <c r="B97">
        <f ca="1">IF(ISTEXT(INDIRECT($A$97)),INDIRECT($A$97),"")</f>
      </c>
      <c r="C97">
        <f ca="1">IF(ISNUMBER(INDIRECT($A$97)),ROUND(INDIRECT($A$97),2),0)</f>
        <v>211000</v>
      </c>
      <c r="D97" t="b">
        <f ca="1">ISBLANK(INDIRECT($A$97))</f>
        <v>0</v>
      </c>
    </row>
    <row r="98" spans="1:4" ht="10.5">
      <c r="A98" s="67" t="s">
        <v>259</v>
      </c>
      <c r="B98" t="str">
        <f ca="1">IF(ISTEXT(INDIRECT($A$98)),INDIRECT($A$98),"")</f>
        <v>22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7" t="s">
        <v>260</v>
      </c>
      <c r="B99" t="str">
        <f ca="1">IF(ISTEXT(INDIRECT($A$99)),INDIRECT($A$99),"")</f>
        <v>NUOMOS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7" t="s">
        <v>261</v>
      </c>
      <c r="B100">
        <f ca="1">IF(ISTEXT(INDIRECT($A$100)),INDIRECT($A$100),"")</f>
      </c>
      <c r="C100">
        <f ca="1">IF(ISNUMBER(INDIRECT($A$100)),ROUND(INDIRECT($A$100),2),0)</f>
        <v>1045.13</v>
      </c>
      <c r="D100" t="b">
        <f ca="1">ISBLANK(INDIRECT($A$100))</f>
        <v>0</v>
      </c>
    </row>
    <row r="101" spans="1:4" ht="10.5">
      <c r="A101" s="67" t="s">
        <v>262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7" t="s">
        <v>263</v>
      </c>
      <c r="B102" t="str">
        <f ca="1">IF(ISTEXT(INDIRECT($A$102)),INDIRECT($A$102),"")</f>
        <v>23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7" t="s">
        <v>264</v>
      </c>
      <c r="B103" t="str">
        <f ca="1">IF(ISTEXT(INDIRECT($A$103)),INDIRECT($A$103),"")</f>
        <v>FINANSAVIMO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7" t="s">
        <v>265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7" t="s">
        <v>266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7" t="s">
        <v>267</v>
      </c>
      <c r="B106" t="str">
        <f ca="1">IF(ISTEXT(INDIRECT($A$106)),INDIRECT($A$106),"")</f>
        <v>24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7" t="s">
        <v>268</v>
      </c>
      <c r="B107" t="str">
        <f ca="1">IF(ISTEXT(INDIRECT($A$107)),INDIRECT($A$107),"")</f>
        <v>KITŲ PASLAUGŲ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7" t="s">
        <v>269</v>
      </c>
      <c r="B108">
        <f ca="1">IF(ISTEXT(INDIRECT($A$108)),INDIRECT($A$108),"")</f>
      </c>
      <c r="C108">
        <f ca="1">IF(ISNUMBER(INDIRECT($A$108)),ROUND(INDIRECT($A$108),2),0)</f>
        <v>170636.58</v>
      </c>
      <c r="D108" t="b">
        <f ca="1">ISBLANK(INDIRECT($A$108))</f>
        <v>0</v>
      </c>
    </row>
    <row r="109" spans="1:4" ht="10.5">
      <c r="A109" s="67" t="s">
        <v>270</v>
      </c>
      <c r="B109">
        <f ca="1">IF(ISTEXT(INDIRECT($A$109)),INDIRECT($A$109),"")</f>
      </c>
      <c r="C109">
        <f ca="1">IF(ISNUMBER(INDIRECT($A$109)),ROUND(INDIRECT($A$109),2),0)</f>
        <v>57912.63</v>
      </c>
      <c r="D109" t="b">
        <f ca="1">ISBLANK(INDIRECT($A$109))</f>
        <v>0</v>
      </c>
    </row>
    <row r="110" spans="1:4" ht="10.5">
      <c r="A110" s="67" t="s">
        <v>271</v>
      </c>
      <c r="B110" t="str">
        <f ca="1">IF(ISTEXT(INDIRECT($A$110)),INDIRECT($A$110),"")</f>
        <v>25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7" t="s">
        <v>272</v>
      </c>
      <c r="B111" t="str">
        <f ca="1">IF(ISTEXT(INDIRECT($A$111)),INDIRECT($A$111),"")</f>
        <v>KITOS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7" t="s">
        <v>273</v>
      </c>
      <c r="B112">
        <f ca="1">IF(ISTEXT(INDIRECT($A$112)),INDIRECT($A$112),"")</f>
      </c>
      <c r="C112">
        <f ca="1">IF(ISNUMBER(INDIRECT($A$112)),ROUND(INDIRECT($A$112),2),0)</f>
        <v>22185.8</v>
      </c>
      <c r="D112" t="b">
        <f ca="1">ISBLANK(INDIRECT($A$112))</f>
        <v>0</v>
      </c>
    </row>
    <row r="113" spans="1:4" ht="10.5">
      <c r="A113" s="67" t="s">
        <v>274</v>
      </c>
      <c r="B113">
        <f ca="1">IF(ISTEXT(INDIRECT($A$113)),INDIRECT($A$113),"")</f>
      </c>
      <c r="C113">
        <f ca="1">IF(ISNUMBER(INDIRECT($A$113)),ROUND(INDIRECT($A$113),2),0)</f>
        <v>11840.3</v>
      </c>
      <c r="D113" t="b">
        <f ca="1">ISBLANK(INDIRECT($A$113))</f>
        <v>0</v>
      </c>
    </row>
    <row r="114" spans="1:4" ht="10.5">
      <c r="A114" s="67" t="s">
        <v>275</v>
      </c>
      <c r="B114" t="str">
        <f ca="1">IF(ISTEXT(INDIRECT($A$114)),INDIRECT($A$114),"")</f>
        <v>26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7" t="s">
        <v>276</v>
      </c>
      <c r="B115" t="str">
        <f ca="1">IF(ISTEXT(INDIRECT($A$115)),INDIRECT($A$115),"")</f>
        <v>PAGRINDINĖS VEIKLOS PERVIRŠIS AR DEFICITAS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7" t="s">
        <v>277</v>
      </c>
      <c r="B116">
        <f ca="1">IF(ISTEXT(INDIRECT($A$116)),INDIRECT($A$116),"")</f>
      </c>
      <c r="C116">
        <f ca="1">IF(ISNUMBER(INDIRECT($A$116)),ROUND(INDIRECT($A$116),2),0)</f>
        <v>18224.51</v>
      </c>
      <c r="D116" t="b">
        <f ca="1">ISBLANK(INDIRECT($A$116))</f>
        <v>0</v>
      </c>
    </row>
    <row r="117" spans="1:4" ht="10.5">
      <c r="A117" s="67" t="s">
        <v>278</v>
      </c>
      <c r="B117">
        <f ca="1">IF(ISTEXT(INDIRECT($A$117)),INDIRECT($A$117),"")</f>
      </c>
      <c r="C117">
        <f ca="1">IF(ISNUMBER(INDIRECT($A$117)),ROUND(INDIRECT($A$117),2),0)</f>
        <v>39594.25</v>
      </c>
      <c r="D117" t="b">
        <f ca="1">ISBLANK(INDIRECT($A$117))</f>
        <v>0</v>
      </c>
    </row>
    <row r="118" spans="1:4" ht="10.5">
      <c r="A118" s="67" t="s">
        <v>279</v>
      </c>
      <c r="B118" t="str">
        <f ca="1">IF(ISTEXT(INDIRECT($A$118)),INDIRECT($A$118),"")</f>
        <v>27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7" t="s">
        <v>280</v>
      </c>
      <c r="B119" t="str">
        <f ca="1">IF(ISTEXT(INDIRECT($A$119)),INDIRECT($A$119),"")</f>
        <v>KITOS VEIKLOS REZULTATAS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7" t="s">
        <v>281</v>
      </c>
      <c r="B120">
        <f ca="1">IF(ISTEXT(INDIRECT($A$120)),INDIRECT($A$120),"")</f>
      </c>
      <c r="C120">
        <f ca="1">IF(ISNUMBER(INDIRECT($A$120)),ROUND(INDIRECT($A$120),2),0)</f>
        <v>18519.06</v>
      </c>
      <c r="D120" t="b">
        <f ca="1">ISBLANK(INDIRECT($A$120))</f>
        <v>0</v>
      </c>
    </row>
    <row r="121" spans="1:4" ht="10.5">
      <c r="A121" s="67" t="s">
        <v>282</v>
      </c>
      <c r="B121">
        <f ca="1">IF(ISTEXT(INDIRECT($A$121)),INDIRECT($A$121),"")</f>
      </c>
      <c r="C121">
        <f ca="1">IF(ISNUMBER(INDIRECT($A$121)),ROUND(INDIRECT($A$121),2),0)</f>
        <v>916.56</v>
      </c>
      <c r="D121" t="b">
        <f ca="1">ISBLANK(INDIRECT($A$121))</f>
        <v>0</v>
      </c>
    </row>
    <row r="122" spans="1:4" ht="10.5">
      <c r="A122" s="67" t="s">
        <v>283</v>
      </c>
      <c r="B122" t="str">
        <f ca="1">IF(ISTEXT(INDIRECT($A$122)),INDIRECT($A$122),"")</f>
        <v>28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7" t="s">
        <v>284</v>
      </c>
      <c r="B123" t="str">
        <f ca="1">IF(ISTEXT(INDIRECT($A$123)),INDIRECT($A$123),"")</f>
        <v>KITOS VEIKLOS PAJAMOS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7" t="s">
        <v>285</v>
      </c>
      <c r="B124">
        <f ca="1">IF(ISTEXT(INDIRECT($A$124)),INDIRECT($A$124),"")</f>
      </c>
      <c r="C124">
        <f ca="1">IF(ISNUMBER(INDIRECT($A$124)),ROUND(INDIRECT($A$124),2),0)</f>
        <v>18519.06</v>
      </c>
      <c r="D124" t="b">
        <f ca="1">ISBLANK(INDIRECT($A$124))</f>
        <v>0</v>
      </c>
    </row>
    <row r="125" spans="1:4" ht="10.5">
      <c r="A125" s="67" t="s">
        <v>286</v>
      </c>
      <c r="B125">
        <f ca="1">IF(ISTEXT(INDIRECT($A$125)),INDIRECT($A$125),"")</f>
      </c>
      <c r="C125">
        <f ca="1">IF(ISNUMBER(INDIRECT($A$125)),ROUND(INDIRECT($A$125),2),0)</f>
        <v>18762.96</v>
      </c>
      <c r="D125" t="b">
        <f ca="1">ISBLANK(INDIRECT($A$125))</f>
        <v>0</v>
      </c>
    </row>
    <row r="126" spans="1:4" ht="10.5">
      <c r="A126" s="67" t="s">
        <v>287</v>
      </c>
      <c r="B126" t="str">
        <f ca="1">IF(ISTEXT(INDIRECT($A$126)),INDIRECT($A$126),"")</f>
        <v>29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7" t="s">
        <v>288</v>
      </c>
      <c r="B127" t="str">
        <f ca="1">IF(ISTEXT(INDIRECT($A$127)),INDIRECT($A$127),"")</f>
        <v>PERVESTINOS Į BIUDŽETĄ KITOS VEIKLOS PAJAMOS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7" t="s">
        <v>289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7" t="s">
        <v>290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7" t="s">
        <v>291</v>
      </c>
      <c r="B130" t="str">
        <f ca="1">IF(ISTEXT(INDIRECT($A$130)),INDIRECT($A$130),"")</f>
        <v>30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7" t="s">
        <v>292</v>
      </c>
      <c r="B131" t="str">
        <f ca="1">IF(ISTEXT(INDIRECT($A$131)),INDIRECT($A$131),"")</f>
        <v>KITOS VEIKLOS SĄNAUDOS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7" t="s">
        <v>293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67" t="s">
        <v>294</v>
      </c>
      <c r="B133">
        <f ca="1">IF(ISTEXT(INDIRECT($A$133)),INDIRECT($A$133),"")</f>
      </c>
      <c r="C133">
        <f ca="1">IF(ISNUMBER(INDIRECT($A$133)),ROUND(INDIRECT($A$133),2),0)</f>
        <v>17846.4</v>
      </c>
      <c r="D133" t="b">
        <f ca="1">ISBLANK(INDIRECT($A$133))</f>
        <v>0</v>
      </c>
    </row>
    <row r="134" spans="1:4" ht="10.5">
      <c r="A134" s="67" t="s">
        <v>295</v>
      </c>
      <c r="B134" t="str">
        <f ca="1">IF(ISTEXT(INDIRECT($A$134)),INDIRECT($A$134),"")</f>
        <v>31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7" t="s">
        <v>296</v>
      </c>
      <c r="B135" t="str">
        <f ca="1">IF(ISTEXT(INDIRECT($A$135)),INDIRECT($A$135),"")</f>
        <v>FINANSINĖS IR INVESTICINĖS VEIKLOS REZULTATAS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7" t="s">
        <v>297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7" t="s">
        <v>298</v>
      </c>
      <c r="B137">
        <f ca="1">IF(ISTEXT(INDIRECT($A$137)),INDIRECT($A$137),"")</f>
      </c>
      <c r="C137">
        <f ca="1">IF(ISNUMBER(INDIRECT($A$137)),ROUND(INDIRECT($A$137),2),0)</f>
        <v>-75.21</v>
      </c>
      <c r="D137" t="b">
        <f ca="1">ISBLANK(INDIRECT($A$137))</f>
        <v>0</v>
      </c>
    </row>
    <row r="138" spans="1:4" ht="10.5">
      <c r="A138" s="67" t="s">
        <v>299</v>
      </c>
      <c r="B138" t="str">
        <f ca="1">IF(ISTEXT(INDIRECT($A$138)),INDIRECT($A$138),"")</f>
        <v>32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7" t="s">
        <v>300</v>
      </c>
      <c r="B139" t="str">
        <f ca="1">IF(ISTEXT(INDIRECT($A$139)),INDIRECT($A$139),"")</f>
        <v>APSKAITOS POLITIKOS KEITIMO IR ESMINIŲ APSKAITOS KLAIDŲ TAISYMO ĮTAKA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7" t="s">
        <v>301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7" t="s">
        <v>302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7" t="s">
        <v>303</v>
      </c>
      <c r="B142" t="str">
        <f ca="1">IF(ISTEXT(INDIRECT($A$142)),INDIRECT($A$142),"")</f>
        <v>33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7" t="s">
        <v>304</v>
      </c>
      <c r="B143" t="str">
        <f ca="1">IF(ISTEXT(INDIRECT($A$143)),INDIRECT($A$143),"")</f>
        <v>PELNO MOKESTIS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7" t="s">
        <v>305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7" t="s">
        <v>306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7" t="s">
        <v>307</v>
      </c>
      <c r="B146" t="str">
        <f ca="1">IF(ISTEXT(INDIRECT($A$146)),INDIRECT($A$146),"")</f>
        <v>34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7" t="s">
        <v>308</v>
      </c>
      <c r="B147" t="str">
        <f ca="1">IF(ISTEXT(INDIRECT($A$147)),INDIRECT($A$147),"")</f>
        <v>GRYNASIS PERVIRŠIS AR DEFICITAS PRIEŠ NUOSAVYBĖS METODO ĮTAKĄ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7" t="s">
        <v>309</v>
      </c>
      <c r="B148">
        <f ca="1">IF(ISTEXT(INDIRECT($A$148)),INDIRECT($A$148),"")</f>
      </c>
      <c r="C148">
        <f ca="1">IF(ISNUMBER(INDIRECT($A$148)),ROUND(INDIRECT($A$148),2),0)</f>
        <v>36743.57</v>
      </c>
      <c r="D148" t="b">
        <f ca="1">ISBLANK(INDIRECT($A$148))</f>
        <v>0</v>
      </c>
    </row>
    <row r="149" spans="1:4" ht="10.5">
      <c r="A149" s="67" t="s">
        <v>310</v>
      </c>
      <c r="B149">
        <f ca="1">IF(ISTEXT(INDIRECT($A$149)),INDIRECT($A$149),"")</f>
      </c>
      <c r="C149">
        <f ca="1">IF(ISNUMBER(INDIRECT($A$149)),ROUND(INDIRECT($A$149),2),0)</f>
        <v>40435.6</v>
      </c>
      <c r="D149" t="b">
        <f ca="1">ISBLANK(INDIRECT($A$149))</f>
        <v>0</v>
      </c>
    </row>
    <row r="150" spans="1:4" ht="10.5">
      <c r="A150" s="67" t="s">
        <v>311</v>
      </c>
      <c r="B150">
        <f ca="1">IF(ISTEXT(INDIRECT($A$150)),INDIRECT($A$150),"")</f>
      </c>
      <c r="C150">
        <f ca="1">IF(ISNUMBER(INDIRECT($A$150)),INDIRECT($A$150),0)</f>
        <v>35</v>
      </c>
      <c r="D150" t="b">
        <f ca="1">ISBLANK(INDIRECT($A$150))</f>
        <v>0</v>
      </c>
    </row>
    <row r="151" spans="1:4" ht="10.5">
      <c r="A151" s="67" t="s">
        <v>312</v>
      </c>
      <c r="B151" t="str">
        <f ca="1">IF(ISTEXT(INDIRECT($A$151)),INDIRECT($A$151),"")</f>
        <v>NUOSAVYBĖS METODO ĮTAKA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7" t="s">
        <v>313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7" t="s">
        <v>314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7" t="s">
        <v>315</v>
      </c>
      <c r="B154">
        <f ca="1">IF(ISTEXT(INDIRECT($A$154)),INDIRECT($A$154),"")</f>
      </c>
      <c r="C154">
        <f ca="1">IF(ISNUMBER(INDIRECT($A$154)),INDIRECT($A$154),0)</f>
        <v>36</v>
      </c>
      <c r="D154" t="b">
        <f ca="1">ISBLANK(INDIRECT($A$154))</f>
        <v>0</v>
      </c>
    </row>
    <row r="155" spans="1:4" ht="10.5">
      <c r="A155" s="67" t="s">
        <v>316</v>
      </c>
      <c r="B155" t="str">
        <f ca="1">IF(ISTEXT(INDIRECT($A$155)),INDIRECT($A$155),"")</f>
        <v>GRYNASIS PERVIRŠIS AR DEFICITAS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7" t="s">
        <v>317</v>
      </c>
      <c r="B156">
        <f ca="1">IF(ISTEXT(INDIRECT($A$156)),INDIRECT($A$156),"")</f>
      </c>
      <c r="C156">
        <f ca="1">IF(ISNUMBER(INDIRECT($A$156)),ROUND(INDIRECT($A$156),2),0)</f>
        <v>36743.57</v>
      </c>
      <c r="D156" t="b">
        <f ca="1">ISBLANK(INDIRECT($A$156))</f>
        <v>0</v>
      </c>
    </row>
    <row r="157" spans="1:4" ht="10.5">
      <c r="A157" s="67" t="s">
        <v>318</v>
      </c>
      <c r="B157">
        <f ca="1">IF(ISTEXT(INDIRECT($A$157)),INDIRECT($A$157),"")</f>
      </c>
      <c r="C157">
        <f ca="1">IF(ISNUMBER(INDIRECT($A$157)),ROUND(INDIRECT($A$157),2),0)</f>
        <v>40435.6</v>
      </c>
      <c r="D157" t="b">
        <f ca="1">ISBLANK(INDIRECT($A$157))</f>
        <v>0</v>
      </c>
    </row>
    <row r="158" spans="1:4" ht="10.5">
      <c r="A158" s="67" t="s">
        <v>319</v>
      </c>
      <c r="B158">
        <f ca="1">IF(ISTEXT(INDIRECT($A$158)),INDIRECT($A$158),"")</f>
      </c>
      <c r="C158">
        <f ca="1">IF(ISNUMBER(INDIRECT($A$158)),INDIRECT($A$158),0)</f>
        <v>37</v>
      </c>
      <c r="D158" t="b">
        <f ca="1">ISBLANK(INDIRECT($A$158))</f>
        <v>0</v>
      </c>
    </row>
    <row r="159" spans="1:4" ht="10.5">
      <c r="A159" s="67" t="s">
        <v>320</v>
      </c>
      <c r="B159" t="str">
        <f ca="1">IF(ISTEXT(INDIRECT($A$159)),INDIRECT($A$159),"")</f>
        <v>TENKANTIS KONTROLIUOJANČIAJAM SUBJEKTUI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7" t="s">
        <v>321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7" t="s">
        <v>322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7" t="s">
        <v>323</v>
      </c>
      <c r="B162">
        <f ca="1">IF(ISTEXT(INDIRECT($A$162)),INDIRECT($A$162),"")</f>
      </c>
      <c r="C162">
        <f ca="1">IF(ISNUMBER(INDIRECT($A$162)),INDIRECT($A$162),0)</f>
        <v>38</v>
      </c>
      <c r="D162" t="b">
        <f ca="1">ISBLANK(INDIRECT($A$162))</f>
        <v>0</v>
      </c>
    </row>
    <row r="163" spans="1:4" ht="10.5">
      <c r="A163" s="67" t="s">
        <v>324</v>
      </c>
      <c r="B163" t="str">
        <f ca="1">IF(ISTEXT(INDIRECT($A$163)),INDIRECT($A$163),"")</f>
        <v>TENKANTIS MAŽUMOS DALIAI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7" t="s">
        <v>325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7" t="s">
        <v>326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7" t="s">
        <v>327</v>
      </c>
      <c r="B166" t="str">
        <f ca="1">IF(ISTEXT(INDIRECT($A$166)),INDIRECT($A$166),"")</f>
        <v>2224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7" t="s">
        <v>328</v>
      </c>
      <c r="B167" t="str">
        <f ca="1">IF(ISTEXT(INDIRECT($A$167)),INDIRECT($A$167),"")</f>
        <v>JONAS JOČIŪNAS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67" t="s">
        <v>329</v>
      </c>
      <c r="B168" t="str">
        <f ca="1">IF(ISTEXT(INDIRECT($A$168)),INDIRECT($A$168),"")</f>
        <v>DAIVA SABULIENĖ</v>
      </c>
      <c r="C168">
        <f ca="1">IF(ISNUMBER(INDIRECT($A$168)),INDIRECT($A$168),0)</f>
        <v>0</v>
      </c>
      <c r="D168" t="b">
        <f ca="1">ISBLANK(INDIRECT($A$168))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2014-03-20T09:16:29Z</cp:lastPrinted>
  <dcterms:created xsi:type="dcterms:W3CDTF">2003-09-13T06:13:56Z</dcterms:created>
  <dcterms:modified xsi:type="dcterms:W3CDTF">2014-03-20T09:16:48Z</dcterms:modified>
  <cp:category/>
  <cp:version/>
  <cp:contentType/>
  <cp:contentStatus/>
</cp:coreProperties>
</file>